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ndreas.bauer\Desktop\"/>
    </mc:Choice>
  </mc:AlternateContent>
  <xr:revisionPtr revIDLastSave="0" documentId="13_ncr:1_{2ADA49E5-0B35-40E6-99CF-582777D5CF1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okale EEG - Netz NÖ" sheetId="5" r:id="rId1"/>
    <sheet name="regionale EEG NE 7 - Netz NÖ" sheetId="4" r:id="rId2"/>
    <sheet name="regionale EEG NE 5 - Netz NÖ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4" l="1"/>
  <c r="P28" i="5"/>
  <c r="E12" i="6"/>
  <c r="N30" i="6"/>
  <c r="P27" i="6"/>
  <c r="E18" i="6"/>
  <c r="P27" i="4"/>
  <c r="E15" i="4"/>
  <c r="E13" i="5"/>
  <c r="P13" i="5" s="1"/>
  <c r="E16" i="5"/>
  <c r="E18" i="4"/>
  <c r="N31" i="5"/>
  <c r="E24" i="4"/>
  <c r="N30" i="4"/>
  <c r="E24" i="6" l="1"/>
  <c r="E28" i="6" s="1"/>
  <c r="P12" i="6"/>
  <c r="P29" i="4"/>
  <c r="P28" i="4"/>
  <c r="P24" i="4"/>
  <c r="P29" i="5"/>
  <c r="P25" i="5"/>
  <c r="P30" i="5" s="1"/>
  <c r="P24" i="6"/>
  <c r="P28" i="6" s="1"/>
  <c r="E28" i="4"/>
  <c r="E29" i="4" s="1"/>
  <c r="E25" i="5"/>
  <c r="E29" i="5" s="1"/>
  <c r="E30" i="5" s="1"/>
  <c r="I32" i="6" l="1"/>
  <c r="L32" i="6" s="1"/>
  <c r="I33" i="5"/>
  <c r="L33" i="5" s="1"/>
  <c r="I34" i="5" l="1"/>
  <c r="L34" i="5" s="1"/>
  <c r="I33" i="4"/>
  <c r="L33" i="4" s="1"/>
  <c r="I32" i="4"/>
  <c r="L3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tc={E894F3AE-E316-4492-A2E2-BDD57035A38A}</author>
    <author>tc={BB8F456C-2BD7-462A-A743-093D138E8749}</author>
    <author>tc={E2B02D78-0737-49CF-8007-7EB4C1A20088}</author>
  </authors>
  <commentList>
    <comment ref="M29" authorId="0" shapeId="0" xr:uid="{E894F3AE-E316-4492-A2E2-BDD57035A38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Netzentgelte sind in diesem Fall weiterhin steuerpflichtig.</t>
      </text>
    </comment>
    <comment ref="P29" authorId="1" shapeId="0" xr:uid="{BB8F456C-2BD7-462A-A743-093D138E874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Wenn der Trägerverband der Energiegemeinschaft nicht steuerpflichtig ist, werden nur Rechnungen und Vergütungen ausgestellt, auf denen keine USt angeführt ist.</t>
      </text>
    </comment>
    <comment ref="P30" authorId="2" shapeId="0" xr:uid="{E2B02D78-0737-49CF-8007-7EB4C1A20088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Wenn der Trägerverband der Energiegemeinschaft steuerpflichtig ist, werden Rechnungen und Vergütungen ausgestellt, auf denen die USt angeführt ist und diese daher relevant für die Kosten und Vergütungen ist.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tc={881FC3B7-E1DF-46C4-B1D2-545086BF7005}</author>
    <author>tc={61A32558-6F14-4382-9DBC-2DF18492163B}</author>
    <author>tc={69843DA7-DF8E-46E8-9A37-7C31A6030A01}</author>
    <author>tc={D7C8F6CF-06B3-4278-BF27-6DD2E11C6478}</author>
  </authors>
  <commentList>
    <comment ref="E24" authorId="0" shapeId="0" xr:uid="{881FC3B7-E1DF-46C4-B1D2-545086BF7005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Summe ohne NE 4 und 5.</t>
      </text>
    </comment>
    <comment ref="M28" authorId="1" shapeId="0" xr:uid="{61A32558-6F14-4382-9DBC-2DF18492163B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 Netzentgelte sind in diesem Fall weiterhin steuerpflichtig.</t>
      </text>
    </comment>
    <comment ref="P28" authorId="2" shapeId="0" xr:uid="{69843DA7-DF8E-46E8-9A37-7C31A6030A0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Wenn der Trägerverband der Energiegemeinschaft nicht steuerpflichtig ist, werden nur Rechnungen und Vergütungen ausgestellt, auf denen keine USt angeführt ist und diese für die Kosten und Vergütungen relevant ist.</t>
      </text>
    </comment>
    <comment ref="P29" authorId="3" shapeId="0" xr:uid="{D7C8F6CF-06B3-4278-BF27-6DD2E11C6478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Wenn der Trägerverband der Energiegemeinschaft steuerpflichtig ist, werden Rechnungen und Vergütungen ausgestellt, auf denen die USt angeführt ist und diese daher relevant für die Kosten und Vergütungen ist.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tc={C691B65A-96A3-4315-B29F-051D05F20FAF}</author>
    <author>tc={0456DBA1-9E75-47A4-B8A7-2F51C6CB9B4B}</author>
    <author>tc={571F9BF8-1581-4BB0-90B9-CFA05A644E51}</author>
  </authors>
  <commentList>
    <comment ref="E24" authorId="0" shapeId="0" xr:uid="{C691B65A-96A3-4315-B29F-051D05F20FA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Summe ohne NE 4 und 5.</t>
      </text>
    </comment>
    <comment ref="E28" authorId="1" shapeId="0" xr:uid="{0456DBA1-9E75-47A4-B8A7-2F51C6CB9B4B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Wenn der Trägerverband der Energiegemeinschaft nicht steuerpflichtig ist, werden nur Rechnungen und Vergütungen ausgestellt, auf denen keine USt angeführt ist und diese für die Kosten und Vergütungen relevant ist.</t>
      </text>
    </comment>
    <comment ref="P28" authorId="2" shapeId="0" xr:uid="{571F9BF8-1581-4BB0-90B9-CFA05A644E5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Wenn der Trägerverband der Energiegemeinschaft nicht steuerpflichtig ist, werden nur Rechnungen und Vergütungen ausgestellt, auf denen keine USt angeführt ist und diese für die Kosten und Vergütungen relevant ist.</t>
      </text>
    </comment>
  </commentList>
</comments>
</file>

<file path=xl/sharedStrings.xml><?xml version="1.0" encoding="utf-8"?>
<sst xmlns="http://schemas.openxmlformats.org/spreadsheetml/2006/main" count="119" uniqueCount="37">
  <si>
    <t>Energietarif (vom EVU)</t>
  </si>
  <si>
    <t>Elektrizitätsabgabe</t>
  </si>
  <si>
    <t>Mitgliedsbeitrag</t>
  </si>
  <si>
    <t>Summe</t>
  </si>
  <si>
    <t>Netzkosten</t>
  </si>
  <si>
    <t>Reduktion in der lokalen EEG</t>
  </si>
  <si>
    <t>ohne regionaler EEG</t>
  </si>
  <si>
    <t>Reduktion in der regionalen EEG</t>
  </si>
  <si>
    <t>Netzebene 4</t>
  </si>
  <si>
    <t>Netzebene 7 (nicht gemessen)</t>
  </si>
  <si>
    <t>Netzebene 5 (gemessen)</t>
  </si>
  <si>
    <t>Netzebene 6 (gemessen)</t>
  </si>
  <si>
    <t>Netzverlustentgelt - Netzebene 7</t>
  </si>
  <si>
    <t>Kosten inklusive USt</t>
  </si>
  <si>
    <t>Differenz</t>
  </si>
  <si>
    <t>Differenz (USt)</t>
  </si>
  <si>
    <t>Kosten ohne USt</t>
  </si>
  <si>
    <t>Energietarif (innerhalb der EEG)</t>
  </si>
  <si>
    <t>Kalkulationsbeispiel der finanziellen Kosten (Arbeitspreis und Netzkosten) für den Strombezug für Mitglieder einer Energiegemeinschaft, in einer lokalen Erneuerbare-Energie-Gemeinschaft (EEG)</t>
  </si>
  <si>
    <t>USt</t>
  </si>
  <si>
    <t xml:space="preserve">Differenz </t>
  </si>
  <si>
    <t>Erneuerbaren Förderbeitrag (nicht gemessene Leistung)</t>
  </si>
  <si>
    <t>Netznutzungsentgelt (NE 7)
(nur Netznutzungs-Arbeitspreis)</t>
  </si>
  <si>
    <t>Netznutzungsentgelt (NE 5)
(nur Netznutzungs-Arbeitspreis)</t>
  </si>
  <si>
    <t>Kosten EEG nicht USt-pflichtig</t>
  </si>
  <si>
    <t>Kosten EEG USt-pflichtig</t>
  </si>
  <si>
    <t>NE 5 ist für Unternehmen relevant und daher ist die Darstellung ohne USt</t>
  </si>
  <si>
    <t>Kalkulationsbeispiel der finanziellen Kosten (Arbeitspreis und Netzkosten) für den Strombezug für Mitglieder einer Energiegemeinschaft, in einer regionalen Erneuerbare-Energie-Gemeinschaft (EEG) (Netzebene 7)</t>
  </si>
  <si>
    <t>Kalkulationsbeispiel der finanziellen Kosten (Arbeitspreis und Netzkosten) für den Strombezug für Mitglieder einer Energiegemeinschaft, in einer regionalen Erneuerbare-Energie-Gemeinschaft (EEG) (Netzebene 5)</t>
  </si>
  <si>
    <t>Cent/[kWh]</t>
  </si>
  <si>
    <t>ohne regionaler EEG (Netz NÖ)</t>
  </si>
  <si>
    <t>innerhalb regionaler EEG (Netz NÖ)</t>
  </si>
  <si>
    <t>ohne lokaler EEG (Netz NÖ)</t>
  </si>
  <si>
    <t>innerhalb lokaler EEG (Netz NÖ)</t>
  </si>
  <si>
    <t>bei 1.000 kWh/a Bezug aus der EEG</t>
  </si>
  <si>
    <t>EUR/a</t>
  </si>
  <si>
    <t>! Das Netznutzungs-Grundpreis, das Entgelt für Messleistungen, die Gebrauchsabgabe-Netznutzung und die Erneuerbaren-Förderpauschale werden hier nicht thematisiert.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</si>
</sst>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-&quot;\ #0\ &quot; %&quot;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3" xfId="0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/>
    <xf numFmtId="0" fontId="0" fillId="0" borderId="11" xfId="0" applyBorder="1"/>
    <xf numFmtId="0" fontId="0" fillId="0" borderId="12" xfId="0" applyBorder="1"/>
    <xf numFmtId="2" fontId="0" fillId="0" borderId="9" xfId="0" applyNumberFormat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0" fillId="0" borderId="18" xfId="0" applyBorder="1"/>
    <xf numFmtId="165" fontId="0" fillId="0" borderId="1" xfId="0" quotePrefix="1" applyNumberFormat="1" applyBorder="1" applyAlignment="1">
      <alignment horizontal="center"/>
    </xf>
    <xf numFmtId="0" fontId="2" fillId="0" borderId="5" xfId="0" applyFont="1" applyBorder="1"/>
    <xf numFmtId="0" fontId="0" fillId="0" borderId="17" xfId="0" applyBorder="1" applyAlignment="1">
      <alignment horizontal="center" vertical="center"/>
    </xf>
    <xf numFmtId="0" fontId="0" fillId="0" borderId="19" xfId="0" applyBorder="1"/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9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/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26" xfId="0" applyBorder="1"/>
    <xf numFmtId="0" fontId="0" fillId="0" borderId="30" xfId="0" applyBorder="1"/>
    <xf numFmtId="0" fontId="0" fillId="0" borderId="31" xfId="0" applyBorder="1"/>
    <xf numFmtId="0" fontId="2" fillId="0" borderId="31" xfId="0" applyFont="1" applyBorder="1"/>
    <xf numFmtId="0" fontId="2" fillId="0" borderId="32" xfId="0" applyFont="1" applyBorder="1"/>
    <xf numFmtId="0" fontId="1" fillId="0" borderId="32" xfId="0" applyFont="1" applyBorder="1"/>
    <xf numFmtId="0" fontId="0" fillId="0" borderId="32" xfId="0" applyBorder="1"/>
    <xf numFmtId="0" fontId="0" fillId="0" borderId="29" xfId="0" applyBorder="1"/>
    <xf numFmtId="0" fontId="0" fillId="0" borderId="25" xfId="0" applyBorder="1"/>
    <xf numFmtId="0" fontId="0" fillId="3" borderId="0" xfId="0" applyFill="1"/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left" vertical="center"/>
    </xf>
    <xf numFmtId="2" fontId="0" fillId="5" borderId="25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3" fillId="0" borderId="10" xfId="0" applyFont="1" applyBorder="1"/>
    <xf numFmtId="0" fontId="0" fillId="6" borderId="29" xfId="0" applyFill="1" applyBorder="1" applyAlignment="1">
      <alignment horizontal="left" vertical="center"/>
    </xf>
    <xf numFmtId="2" fontId="0" fillId="6" borderId="25" xfId="0" applyNumberForma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0" fillId="3" borderId="0" xfId="0" applyFill="1" applyAlignment="1">
      <alignment horizontal="right"/>
    </xf>
    <xf numFmtId="2" fontId="0" fillId="3" borderId="0" xfId="0" applyNumberFormat="1" applyFill="1"/>
    <xf numFmtId="166" fontId="0" fillId="3" borderId="0" xfId="0" applyNumberFormat="1" applyFill="1"/>
    <xf numFmtId="0" fontId="0" fillId="7" borderId="0" xfId="0" applyFill="1"/>
    <xf numFmtId="0" fontId="0" fillId="7" borderId="33" xfId="0" applyFill="1" applyBorder="1" applyAlignment="1">
      <alignment vertical="top" wrapText="1"/>
    </xf>
    <xf numFmtId="0" fontId="0" fillId="0" borderId="36" xfId="0" applyBorder="1"/>
    <xf numFmtId="0" fontId="0" fillId="0" borderId="24" xfId="0" applyBorder="1"/>
    <xf numFmtId="0" fontId="0" fillId="3" borderId="1" xfId="0" applyFill="1" applyBorder="1"/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7" borderId="32" xfId="0" applyFill="1" applyBorder="1"/>
    <xf numFmtId="0" fontId="0" fillId="7" borderId="0" xfId="0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8" xfId="0" applyFill="1" applyBorder="1"/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9" xfId="0" applyBorder="1"/>
    <xf numFmtId="0" fontId="0" fillId="6" borderId="22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0" borderId="10" xfId="0" applyBorder="1"/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6" borderId="15" xfId="0" applyFill="1" applyBorder="1" applyAlignment="1">
      <alignment horizontal="left"/>
    </xf>
    <xf numFmtId="0" fontId="0" fillId="6" borderId="16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7" borderId="0" xfId="0" applyFill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0" fillId="6" borderId="1" xfId="0" applyFill="1" applyBorder="1" applyAlignment="1">
      <alignment horizontal="left"/>
    </xf>
    <xf numFmtId="0" fontId="0" fillId="7" borderId="37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38" xfId="0" applyFill="1" applyBorder="1" applyAlignment="1">
      <alignment horizontal="center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2" xfId="0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6912511028313093"/>
          <c:y val="6.986111111111111E-2"/>
          <c:w val="0.29078826051303358"/>
          <c:h val="0.90259733158355193"/>
        </c:manualLayout>
      </c:layout>
      <c:barChart>
        <c:barDir val="col"/>
        <c:grouping val="stacked"/>
        <c:varyColors val="0"/>
        <c:ser>
          <c:idx val="8"/>
          <c:order val="1"/>
          <c:tx>
            <c:strRef>
              <c:f>'lokale EEG - Netz NÖ'!$B$16</c:f>
              <c:strCache>
                <c:ptCount val="1"/>
                <c:pt idx="0">
                  <c:v>Erneuerbaren Förderbeitrag (nicht gemessene Leistung)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'lokale EEG - Netz NÖ'!$E$16</c:f>
              <c:numCache>
                <c:formatCode>General</c:formatCode>
                <c:ptCount val="1"/>
                <c:pt idx="0">
                  <c:v>0.79600000000000004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0-4923-936F-B661D8549711}"/>
            </c:ext>
          </c:extLst>
        </c:ser>
        <c:ser>
          <c:idx val="7"/>
          <c:order val="2"/>
          <c:tx>
            <c:strRef>
              <c:f>'lokale EEG - Netz NÖ'!$B$15</c:f>
              <c:strCache>
                <c:ptCount val="1"/>
                <c:pt idx="0">
                  <c:v>Elektrizitätsabgabe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'lokale EEG - Netz NÖ'!$E$15</c:f>
              <c:numCache>
                <c:formatCode>General</c:formatCode>
                <c:ptCount val="1"/>
                <c:pt idx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0-4923-936F-B661D8549711}"/>
            </c:ext>
          </c:extLst>
        </c:ser>
        <c:ser>
          <c:idx val="5"/>
          <c:order val="3"/>
          <c:tx>
            <c:strRef>
              <c:f>'lokale EEG - Netz NÖ'!$B$13</c:f>
              <c:strCache>
                <c:ptCount val="1"/>
                <c:pt idx="0">
                  <c:v>Netznutzungsentgelt (NE 7)
(nur Netznutzungs-Arbeitspreis)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'lokale EEG - Netz NÖ'!$E$13</c:f>
              <c:numCache>
                <c:formatCode>General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0-4923-936F-B661D8549711}"/>
            </c:ext>
          </c:extLst>
        </c:ser>
        <c:ser>
          <c:idx val="0"/>
          <c:order val="4"/>
          <c:tx>
            <c:strRef>
              <c:f>'lokale EEG - Netz NÖ'!$B$7</c:f>
              <c:strCache>
                <c:ptCount val="1"/>
                <c:pt idx="0">
                  <c:v>Energietarif (vom EVU)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'lokale EEG - Netz NÖ'!$E$7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00-4923-936F-B661D8549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295792"/>
        <c:axId val="66929615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'lokale EEG - Netz NÖ'!$B$28</c15:sqref>
                        </c15:formulaRef>
                      </c:ext>
                    </c:extLst>
                    <c:strCache>
                      <c:ptCount val="1"/>
                      <c:pt idx="0">
                        <c:v>Netzverlustentgelt - Netzebene 7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'lokale EEG - Netz NÖ'!$E$28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0.45200000000000001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000-4923-936F-B661D8549711}"/>
                  </c:ext>
                </c:extLst>
              </c15:ser>
            </c15:filteredBarSeries>
          </c:ext>
        </c:extLst>
      </c:barChart>
      <c:catAx>
        <c:axId val="66929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296152"/>
        <c:crosses val="autoZero"/>
        <c:auto val="1"/>
        <c:lblAlgn val="ctr"/>
        <c:lblOffset val="100"/>
        <c:noMultiLvlLbl val="0"/>
      </c:catAx>
      <c:valAx>
        <c:axId val="66929615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9295792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23658689099935193"/>
          <c:w val="0.52212476714777512"/>
          <c:h val="0.762815160410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6912511028313093"/>
          <c:y val="6.986111111111111E-2"/>
          <c:w val="0.29078826051303358"/>
          <c:h val="0.9025973315835519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'lokale EEG - Netz NÖ'!$M$13</c:f>
              <c:strCache>
                <c:ptCount val="1"/>
                <c:pt idx="0">
                  <c:v>Netznutzungsentgelt (NE 7)
(nur Netznutzungs-Arbeitspreis)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'lokale EEG - Netz NÖ'!$P$13</c:f>
              <c:numCache>
                <c:formatCode>0.00</c:formatCode>
                <c:ptCount val="1"/>
                <c:pt idx="0">
                  <c:v>3.5260000000000002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1-4272-B32F-C6B02363698E}"/>
            </c:ext>
          </c:extLst>
        </c:ser>
        <c:ser>
          <c:idx val="7"/>
          <c:order val="2"/>
          <c:tx>
            <c:strRef>
              <c:f>'lokale EEG - Netz NÖ'!$M$7</c:f>
              <c:strCache>
                <c:ptCount val="1"/>
                <c:pt idx="0">
                  <c:v>Energietarif (innerhalb der EEG)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'lokale EEG - Netz NÖ'!$P$7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1-4272-B32F-C6B02363698E}"/>
            </c:ext>
          </c:extLst>
        </c:ser>
        <c:ser>
          <c:idx val="0"/>
          <c:order val="3"/>
          <c:tx>
            <c:strRef>
              <c:f>'lokale EEG - Netz NÖ'!$M$6</c:f>
              <c:strCache>
                <c:ptCount val="1"/>
                <c:pt idx="0">
                  <c:v>Mitgliedsbeitrag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'lokale EEG - Netz NÖ'!$P$6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1-4272-B32F-C6B02363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295792"/>
        <c:axId val="66929615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'lokale EEG - Netz NÖ'!$M$28</c15:sqref>
                        </c15:formulaRef>
                      </c:ext>
                    </c:extLst>
                    <c:strCache>
                      <c:ptCount val="1"/>
                      <c:pt idx="0">
                        <c:v>Netzverlustentgelt - Netzebene 7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'lokale EEG - Netz NÖ'!$P$28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0.45200000000000001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5F1-4272-B32F-C6B02363698E}"/>
                  </c:ext>
                </c:extLst>
              </c15:ser>
            </c15:filteredBarSeries>
          </c:ext>
        </c:extLst>
      </c:barChart>
      <c:catAx>
        <c:axId val="66929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296152"/>
        <c:crosses val="autoZero"/>
        <c:auto val="1"/>
        <c:lblAlgn val="ctr"/>
        <c:lblOffset val="100"/>
        <c:noMultiLvlLbl val="0"/>
      </c:catAx>
      <c:valAx>
        <c:axId val="66929615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9295792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30320056484167551"/>
          <c:w val="0.53347395751156312"/>
          <c:h val="0.68859971450937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2611451227313941"/>
          <c:y val="6.986111111111111E-2"/>
          <c:w val="0.33379911397819456"/>
          <c:h val="0.90259733158355193"/>
        </c:manualLayout>
      </c:layout>
      <c:barChart>
        <c:barDir val="col"/>
        <c:grouping val="stacked"/>
        <c:varyColors val="0"/>
        <c:ser>
          <c:idx val="8"/>
          <c:order val="1"/>
          <c:tx>
            <c:strRef>
              <c:f>'regionale EEG NE 7 - Netz NÖ'!$B$18</c:f>
              <c:strCache>
                <c:ptCount val="1"/>
                <c:pt idx="0">
                  <c:v>Erneuerbaren Förderbeitrag (nicht gemessene Leistung)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'regionale EEG NE 7 - Netz NÖ'!$E$18</c:f>
              <c:numCache>
                <c:formatCode>General</c:formatCode>
                <c:ptCount val="1"/>
                <c:pt idx="0">
                  <c:v>0.79600000000000004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5-4C2F-BA32-56699B905ED5}"/>
            </c:ext>
          </c:extLst>
        </c:ser>
        <c:ser>
          <c:idx val="7"/>
          <c:order val="2"/>
          <c:tx>
            <c:strRef>
              <c:f>'regionale EEG NE 7 - Netz NÖ'!$B$17</c:f>
              <c:strCache>
                <c:ptCount val="1"/>
                <c:pt idx="0">
                  <c:v>Elektrizitätsabgabe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'regionale EEG NE 7 - Netz NÖ'!$E$17</c:f>
              <c:numCache>
                <c:formatCode>General</c:formatCode>
                <c:ptCount val="1"/>
                <c:pt idx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5-4C2F-BA32-56699B905ED5}"/>
            </c:ext>
          </c:extLst>
        </c:ser>
        <c:ser>
          <c:idx val="1"/>
          <c:order val="3"/>
          <c:tx>
            <c:strRef>
              <c:f>'regionale EEG NE 7 - Netz NÖ'!$B$15:$D$15</c:f>
              <c:strCache>
                <c:ptCount val="3"/>
                <c:pt idx="0">
                  <c:v>Netznutzungsentgelt (NE 7)
(nur Netznutzungs-Arbeitspreis)</c:v>
                </c:pt>
              </c:strCache>
            </c:strRef>
          </c:tx>
          <c:spPr>
            <a:solidFill>
              <a:schemeClr val="accent2"/>
            </a:solidFill>
            <a:ln w="0">
              <a:solidFill>
                <a:schemeClr val="accent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5B-49CE-BEFB-9C8B9C3873B2}"/>
              </c:ext>
            </c:extLst>
          </c:dPt>
          <c:val>
            <c:numRef>
              <c:f>'regionale EEG NE 7 - Netz NÖ'!$E$15</c:f>
              <c:numCache>
                <c:formatCode>General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75-4C2F-BA32-56699B905ED5}"/>
            </c:ext>
          </c:extLst>
        </c:ser>
        <c:ser>
          <c:idx val="0"/>
          <c:order val="4"/>
          <c:tx>
            <c:strRef>
              <c:f>'regionale EEG NE 7 - Netz NÖ'!$B$7</c:f>
              <c:strCache>
                <c:ptCount val="1"/>
                <c:pt idx="0">
                  <c:v>Energietarif (vom EVU)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'regionale EEG NE 7 - Netz NÖ'!$E$7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75-4C2F-BA32-56699B905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295792"/>
        <c:axId val="669296152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'regionale EEG NE 7 - Netz NÖ'!$B$27</c15:sqref>
                        </c15:formulaRef>
                      </c:ext>
                    </c:extLst>
                    <c:strCache>
                      <c:ptCount val="1"/>
                      <c:pt idx="0">
                        <c:v>Netzverlustentgelt - Netzebene 7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'regionale EEG NE 7 - Netz NÖ'!$E$27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0.45200000000000001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BA5-49E1-BA6B-264318F3B05C}"/>
                  </c:ext>
                </c:extLst>
              </c15:ser>
            </c15:filteredBarSeries>
          </c:ext>
        </c:extLst>
      </c:barChart>
      <c:catAx>
        <c:axId val="66929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296152"/>
        <c:crosses val="autoZero"/>
        <c:auto val="1"/>
        <c:lblAlgn val="ctr"/>
        <c:lblOffset val="100"/>
        <c:noMultiLvlLbl val="0"/>
      </c:catAx>
      <c:valAx>
        <c:axId val="66929615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9295792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6.2379330453914979E-2"/>
          <c:w val="0.54682053634890371"/>
          <c:h val="0.927159157177674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6912511028313093"/>
          <c:y val="6.986111111111111E-2"/>
          <c:w val="0.29078826051303358"/>
          <c:h val="0.9025973315835519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'regionale EEG NE 7 - Netz NÖ'!$M$15</c:f>
              <c:strCache>
                <c:ptCount val="1"/>
                <c:pt idx="0">
                  <c:v>Netznutzungsentgelt (NE 7)
(nur Netznutzungs-Arbeitspreis)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'regionale EEG NE 7 - Netz NÖ'!$P$15</c:f>
              <c:numCache>
                <c:formatCode>0.00</c:formatCode>
                <c:ptCount val="1"/>
                <c:pt idx="0">
                  <c:v>5.903999999999999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7-4D3C-9381-A264A8F1737D}"/>
            </c:ext>
          </c:extLst>
        </c:ser>
        <c:ser>
          <c:idx val="0"/>
          <c:order val="2"/>
          <c:tx>
            <c:strRef>
              <c:f>'regionale EEG NE 7 - Netz NÖ'!$M$7</c:f>
              <c:strCache>
                <c:ptCount val="1"/>
                <c:pt idx="0">
                  <c:v>Energietarif (innerhalb der EEG)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'regionale EEG NE 7 - Netz NÖ'!$P$7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47-4D3C-9381-A264A8F1737D}"/>
            </c:ext>
          </c:extLst>
        </c:ser>
        <c:ser>
          <c:idx val="7"/>
          <c:order val="3"/>
          <c:tx>
            <c:strRef>
              <c:f>'regionale EEG NE 7 - Netz NÖ'!$M$6</c:f>
              <c:strCache>
                <c:ptCount val="1"/>
                <c:pt idx="0">
                  <c:v>Mitgliedsbeitrag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'regionale EEG NE 7 - Netz NÖ'!$P$6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47-4D3C-9381-A264A8F17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295792"/>
        <c:axId val="6692961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'regionale EEG NE 7 - Netz NÖ'!$M$12:$O$12</c15:sqref>
                        </c15:formulaRef>
                      </c:ext>
                    </c:extLst>
                    <c:strCache>
                      <c:ptCount val="3"/>
                      <c:pt idx="0">
                        <c:v>Netzkosten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'regionale EEG NE 7 - Netz NÖ'!$P$12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647-4D3C-9381-A264A8F1737D}"/>
                  </c:ext>
                </c:extLst>
              </c15:ser>
            </c15:filteredBarSeries>
          </c:ext>
        </c:extLst>
      </c:barChart>
      <c:catAx>
        <c:axId val="66929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296152"/>
        <c:crosses val="autoZero"/>
        <c:auto val="1"/>
        <c:lblAlgn val="ctr"/>
        <c:lblOffset val="100"/>
        <c:noMultiLvlLbl val="0"/>
      </c:catAx>
      <c:valAx>
        <c:axId val="66929615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9295792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2367584019424282"/>
          <c:w val="0.4714502840251012"/>
          <c:h val="0.76276146263476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6912511028313093"/>
          <c:y val="6.986111111111111E-2"/>
          <c:w val="0.29078826051303358"/>
          <c:h val="0.90259733158355193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'regionale EEG NE 5 - Netz NÖ'!$B$18</c:f>
              <c:strCache>
                <c:ptCount val="1"/>
                <c:pt idx="0">
                  <c:v>Erneuerbaren Förderbeitrag (nicht gemessene Leistung)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'regionale EEG NE 5 - Netz NÖ'!$E$18</c:f>
              <c:numCache>
                <c:formatCode>General</c:formatCode>
                <c:ptCount val="1"/>
                <c:pt idx="0">
                  <c:v>0.79600000000000004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A-47EC-BC64-E0D149CD1EAA}"/>
            </c:ext>
          </c:extLst>
        </c:ser>
        <c:ser>
          <c:idx val="7"/>
          <c:order val="1"/>
          <c:tx>
            <c:strRef>
              <c:f>'regionale EEG NE 5 - Netz NÖ'!$B$17</c:f>
              <c:strCache>
                <c:ptCount val="1"/>
                <c:pt idx="0">
                  <c:v>Elektrizitätsabgabe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'regionale EEG NE 5 - Netz NÖ'!$E$17</c:f>
              <c:numCache>
                <c:formatCode>General</c:formatCode>
                <c:ptCount val="1"/>
                <c:pt idx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A-47EC-BC64-E0D149CD1EAA}"/>
            </c:ext>
          </c:extLst>
        </c:ser>
        <c:ser>
          <c:idx val="1"/>
          <c:order val="3"/>
          <c:tx>
            <c:strRef>
              <c:f>'regionale EEG NE 5 - Netz NÖ'!$B$12:$D$12</c:f>
              <c:strCache>
                <c:ptCount val="3"/>
                <c:pt idx="0">
                  <c:v>Netznutzungsentgelt (NE 5)
(nur Netznutzungs-Arbeitspreis)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'regionale EEG NE 5 - Netz NÖ'!$E$12</c:f>
              <c:numCache>
                <c:formatCode>General</c:formatCode>
                <c:ptCount val="1"/>
                <c:pt idx="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FA-47EC-BC64-E0D149CD1EAA}"/>
            </c:ext>
          </c:extLst>
        </c:ser>
        <c:ser>
          <c:idx val="0"/>
          <c:order val="4"/>
          <c:tx>
            <c:strRef>
              <c:f>'regionale EEG NE 5 - Netz NÖ'!$B$7</c:f>
              <c:strCache>
                <c:ptCount val="1"/>
                <c:pt idx="0">
                  <c:v>Energietarif (vom EVU)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'regionale EEG NE 5 - Netz NÖ'!$E$7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FA-47EC-BC64-E0D149CD1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295792"/>
        <c:axId val="669296152"/>
        <c:extLst>
          <c:ext xmlns:c15="http://schemas.microsoft.com/office/drawing/2012/chart" uri="{02D57815-91ED-43cb-92C2-25804820EDAC}">
            <c15:filteredBarSeries>
              <c15:ser>
                <c:idx val="5"/>
                <c:order val="2"/>
                <c:tx>
                  <c:strRef>
                    <c:extLst>
                      <c:ext uri="{02D57815-91ED-43cb-92C2-25804820EDAC}">
                        <c15:formulaRef>
                          <c15:sqref>'regionale EEG NE 5 - Netz NÖ'!$B$15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'regionale EEG NE 5 - Netz NÖ'!$E$15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1FA-47EC-BC64-E0D149CD1EAA}"/>
                  </c:ext>
                </c:extLst>
              </c15:ser>
            </c15:filteredBarSeries>
          </c:ext>
        </c:extLst>
      </c:barChart>
      <c:catAx>
        <c:axId val="66929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296152"/>
        <c:crosses val="autoZero"/>
        <c:auto val="1"/>
        <c:lblAlgn val="ctr"/>
        <c:lblOffset val="100"/>
        <c:noMultiLvlLbl val="0"/>
      </c:catAx>
      <c:valAx>
        <c:axId val="66929615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9295792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5.8691083809963483E-2"/>
          <c:w val="0.52420202326713172"/>
          <c:h val="0.941308916190036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6912511028313093"/>
          <c:y val="6.986111111111111E-2"/>
          <c:w val="0.29078826051303358"/>
          <c:h val="0.9025973315835519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'regionale EEG NE 5 - Netz NÖ'!$M$12:$O$12</c:f>
              <c:strCache>
                <c:ptCount val="3"/>
                <c:pt idx="0">
                  <c:v>Netznutzungsentgelt (NE 5)
(nur Netznutzungs-Arbeitspreis)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'regionale EEG NE 5 - Netz NÖ'!$P$12</c:f>
              <c:numCache>
                <c:formatCode>0.00</c:formatCode>
                <c:ptCount val="1"/>
                <c:pt idx="0">
                  <c:v>0.504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4-4325-8BF3-7C1AFA30B981}"/>
            </c:ext>
          </c:extLst>
        </c:ser>
        <c:ser>
          <c:idx val="0"/>
          <c:order val="2"/>
          <c:tx>
            <c:strRef>
              <c:f>'regionale EEG NE 5 - Netz NÖ'!$M$7</c:f>
              <c:strCache>
                <c:ptCount val="1"/>
                <c:pt idx="0">
                  <c:v>Energietarif (innerhalb der EEG)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'regionale EEG NE 5 - Netz NÖ'!$P$7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4-4325-8BF3-7C1AFA30B981}"/>
            </c:ext>
          </c:extLst>
        </c:ser>
        <c:ser>
          <c:idx val="7"/>
          <c:order val="3"/>
          <c:tx>
            <c:strRef>
              <c:f>'regionale EEG NE 5 - Netz NÖ'!$M$6</c:f>
              <c:strCache>
                <c:ptCount val="1"/>
                <c:pt idx="0">
                  <c:v>Mitgliedsbeitrag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'regionale EEG NE 5 - Netz NÖ'!$P$6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B4-4325-8BF3-7C1AFA30B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295792"/>
        <c:axId val="669296152"/>
        <c:extLst>
          <c:ext xmlns:c15="http://schemas.microsoft.com/office/drawing/2012/chart" uri="{02D57815-91ED-43cb-92C2-25804820EDAC}">
            <c15:filteredBar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'regionale EEG NE 5 - Netz NÖ'!$M$15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'regionale EEG NE 5 - Netz NÖ'!$P$15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5B4-4325-8BF3-7C1AFA30B981}"/>
                  </c:ext>
                </c:extLst>
              </c15:ser>
            </c15:filteredBarSeries>
          </c:ext>
        </c:extLst>
      </c:barChart>
      <c:catAx>
        <c:axId val="669295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9296152"/>
        <c:crosses val="autoZero"/>
        <c:auto val="1"/>
        <c:lblAlgn val="ctr"/>
        <c:lblOffset val="100"/>
        <c:noMultiLvlLbl val="0"/>
      </c:catAx>
      <c:valAx>
        <c:axId val="66929615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9295792"/>
        <c:crosses val="autoZero"/>
        <c:crossBetween val="between"/>
        <c:majorUnit val="5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2367584019424282"/>
          <c:w val="0.4714502840251012"/>
          <c:h val="0.76276146263476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57151</xdr:colOff>
      <xdr:row>5</xdr:row>
      <xdr:rowOff>176212</xdr:rowOff>
    </xdr:from>
    <xdr:to>
      <xdr:col>8</xdr:col>
      <xdr:colOff>819150</xdr:colOff>
      <xdr:row>21</xdr:row>
      <xdr:rowOff>169333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F535722-E0B3-422D-932A-808BE7ECE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923925</xdr:colOff>
      <xdr:row>5</xdr:row>
      <xdr:rowOff>171450</xdr:rowOff>
    </xdr:from>
    <xdr:to>
      <xdr:col>11</xdr:col>
      <xdr:colOff>1123949</xdr:colOff>
      <xdr:row>21</xdr:row>
      <xdr:rowOff>169333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07FC2AF-BCC2-45D1-A3E1-FFE1DB3A4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66676</xdr:colOff>
      <xdr:row>5</xdr:row>
      <xdr:rowOff>176212</xdr:rowOff>
    </xdr:from>
    <xdr:to>
      <xdr:col>8</xdr:col>
      <xdr:colOff>828675</xdr:colOff>
      <xdr:row>22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2F978AA-8DEF-40CE-A328-186C0E0E1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5</xdr:row>
      <xdr:rowOff>171449</xdr:rowOff>
    </xdr:from>
    <xdr:to>
      <xdr:col>11</xdr:col>
      <xdr:colOff>1133474</xdr:colOff>
      <xdr:row>21</xdr:row>
      <xdr:rowOff>190499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22137C0-83B5-4014-B4F1-3D07FA46E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66676</xdr:colOff>
      <xdr:row>5</xdr:row>
      <xdr:rowOff>176212</xdr:rowOff>
    </xdr:from>
    <xdr:to>
      <xdr:col>8</xdr:col>
      <xdr:colOff>828675</xdr:colOff>
      <xdr:row>22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B270F03-DC43-4DBC-B5B6-69A46213D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5</xdr:row>
      <xdr:rowOff>171449</xdr:rowOff>
    </xdr:from>
    <xdr:to>
      <xdr:col>11</xdr:col>
      <xdr:colOff>1133474</xdr:colOff>
      <xdr:row>21</xdr:row>
      <xdr:rowOff>190499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AF6731A-1637-4C66-B68C-51B33C6AD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eas Bauer" id="{6D40676C-E519-42C3-B90A-D25549558B77}" userId="S::andreas.bauer@enu.at::04803f78-838d-449a-8171-428228d18246" providerId="AD"/>
  <person displayName="Andreas Bauer" id="{BBA8B90D-D7A7-4CBD-B910-730D2DD2278E}" userId="S::andreas.bauer@enu.at::98cd5ce2-83ea-4e90-9f7b-3a8964c5403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29" dT="2025-01-09T12:38:20.76" personId="{6D40676C-E519-42C3-B90A-D25549558B77}" id="{E894F3AE-E316-4492-A2E2-BDD57035A38A}">
    <text>Die Netzentgelte sind in diesem Fall weiterhin steuerpflichtig.</text>
  </threadedComment>
  <threadedComment ref="P29" dT="2025-01-09T12:37:31.02" personId="{6D40676C-E519-42C3-B90A-D25549558B77}" id="{BB8F456C-2BD7-462A-A743-093D138E8749}">
    <text>Wenn der Trägerverband der Energiegemeinschaft nicht steuerpflichtig ist, werden nur Rechnungen und Vergütungen ausgestellt, auf denen keine USt angeführt ist.</text>
  </threadedComment>
  <threadedComment ref="P30" dT="2024-05-24T15:55:06.02" personId="{BBA8B90D-D7A7-4CBD-B910-730D2DD2278E}" id="{E2B02D78-0737-49CF-8007-7EB4C1A20088}">
    <text xml:space="preserve">Wenn der Trägerverband der Energiegemeinschaft steuerpflichtig ist, werden Rechnungen und Vergütungen ausgestellt, auf denen die USt angeführt ist und diese daher relevant für die Kosten und Vergütungen ist.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4" dT="2024-05-24T07:54:47.40" personId="{BBA8B90D-D7A7-4CBD-B910-730D2DD2278E}" id="{881FC3B7-E1DF-46C4-B1D2-545086BF7005}">
    <text>Summe ohne NE 4 und 5.</text>
  </threadedComment>
  <threadedComment ref="M28" dT="2025-01-09T12:38:20.76" personId="{6D40676C-E519-42C3-B90A-D25549558B77}" id="{61A32558-6F14-4382-9DBC-2DF18492163B}">
    <text>Die Netzentgelte sind in diesem Fall weiterhin steuerpflichtig.</text>
  </threadedComment>
  <threadedComment ref="P28" dT="2024-05-24T08:30:37.22" personId="{BBA8B90D-D7A7-4CBD-B910-730D2DD2278E}" id="{69843DA7-DF8E-46E8-9A37-7C31A6030A01}">
    <text>Wenn der Trägerverband der Energiegemeinschaft nicht steuerpflichtig ist, werden nur Rechnungen und Vergütungen ausgestellt, auf denen keine USt angeführt ist und diese für die Kosten und Vergütungen relevant ist.</text>
  </threadedComment>
  <threadedComment ref="P29" dT="2024-05-24T15:55:06.02" personId="{BBA8B90D-D7A7-4CBD-B910-730D2DD2278E}" id="{D7C8F6CF-06B3-4278-BF27-6DD2E11C6478}">
    <text xml:space="preserve">Wenn der Trägerverband der Energiegemeinschaft steuerpflichtig ist, werden Rechnungen und Vergütungen ausgestellt, auf denen die USt angeführt ist und diese daher relevant für die Kosten und Vergütungen ist.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24" dT="2024-05-24T07:54:47.40" personId="{BBA8B90D-D7A7-4CBD-B910-730D2DD2278E}" id="{C691B65A-96A3-4315-B29F-051D05F20FAF}">
    <text>Summe ohne NE 4 und 5.</text>
  </threadedComment>
  <threadedComment ref="E28" dT="2024-05-24T08:30:37.22" personId="{BBA8B90D-D7A7-4CBD-B910-730D2DD2278E}" id="{0456DBA1-9E75-47A4-B8A7-2F51C6CB9B4B}">
    <text>Wenn der Trägerverband der Energiegemeinschaft nicht steuerpflichtig ist, werden nur Rechnungen und Vergütungen ausgestellt, auf denen keine USt angeführt ist und diese für die Kosten und Vergütungen relevant ist.</text>
  </threadedComment>
  <threadedComment ref="P28" dT="2024-05-24T08:30:37.22" personId="{BBA8B90D-D7A7-4CBD-B910-730D2DD2278E}" id="{571F9BF8-1581-4BB0-90B9-CFA05A644E51}">
    <text>Wenn der Trägerverband der Energiegemeinschaft nicht steuerpflichtig ist, werden nur Rechnungen und Vergütungen ausgestellt, auf denen keine USt angeführt ist und diese für die Kosten und Vergütungen relevant ist.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AC2C-5BF1-4952-8551-292AD3926F96}">
  <dimension ref="A1:S40"/>
  <sheetViews>
    <sheetView zoomScale="120" zoomScaleNormal="120" workbookViewId="0">
      <selection activeCell="B20" sqref="B20"/>
    </sheetView>
  </sheetViews>
  <sheetFormatPr baseColWidth="10" defaultColWidth="9.140625" defaultRowHeight="15" x14ac:dyDescent="0.25"/>
  <cols>
    <col min="1" max="3" width="9.140625" style="45"/>
    <col min="4" max="4" width="14.42578125" style="45" customWidth="1"/>
    <col min="5" max="7" width="9.140625" style="45"/>
    <col min="8" max="8" width="13" style="45" customWidth="1"/>
    <col min="9" max="9" width="17.42578125" style="45" customWidth="1"/>
    <col min="10" max="10" width="10.7109375" style="45" customWidth="1"/>
    <col min="11" max="11" width="10.42578125" style="45" customWidth="1"/>
    <col min="12" max="12" width="18" style="45" customWidth="1"/>
    <col min="13" max="13" width="9.140625" style="45"/>
    <col min="14" max="14" width="11.140625" style="45" customWidth="1"/>
    <col min="15" max="16384" width="9.140625" style="45"/>
  </cols>
  <sheetData>
    <row r="1" spans="1:1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63"/>
    </row>
    <row r="2" spans="1:19" x14ac:dyDescent="0.25">
      <c r="A2" s="2"/>
      <c r="B2" s="2"/>
      <c r="C2" s="2" t="s">
        <v>18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63"/>
    </row>
    <row r="3" spans="1:19" x14ac:dyDescent="0.25">
      <c r="A3" s="2"/>
      <c r="B3" s="2"/>
      <c r="C3" s="2"/>
      <c r="D3" s="2" t="s">
        <v>36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63"/>
    </row>
    <row r="4" spans="1:19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63"/>
    </row>
    <row r="5" spans="1:19" x14ac:dyDescent="0.25">
      <c r="A5" s="3"/>
      <c r="B5" s="2"/>
      <c r="C5" s="2"/>
      <c r="D5" s="2"/>
      <c r="E5" s="78" t="s">
        <v>29</v>
      </c>
      <c r="F5" s="2"/>
      <c r="G5" s="2"/>
      <c r="H5" s="4" t="s">
        <v>32</v>
      </c>
      <c r="I5" s="4"/>
      <c r="J5" s="4"/>
      <c r="K5" s="4" t="s">
        <v>33</v>
      </c>
      <c r="L5" s="2"/>
      <c r="M5" s="7"/>
      <c r="N5" s="2"/>
      <c r="O5" s="2"/>
      <c r="P5" s="78" t="s">
        <v>29</v>
      </c>
      <c r="Q5" s="2"/>
      <c r="R5" s="2"/>
      <c r="S5" s="63"/>
    </row>
    <row r="6" spans="1:19" x14ac:dyDescent="0.25">
      <c r="A6" s="3"/>
      <c r="B6" s="7"/>
      <c r="C6" s="7"/>
      <c r="D6" s="7"/>
      <c r="E6" s="9"/>
      <c r="F6" s="2"/>
      <c r="G6" s="2"/>
      <c r="H6" s="4"/>
      <c r="I6" s="4"/>
      <c r="J6" s="4"/>
      <c r="K6" s="4"/>
      <c r="L6" s="5"/>
      <c r="M6" s="34" t="s">
        <v>2</v>
      </c>
      <c r="N6" s="26"/>
      <c r="O6" s="23"/>
      <c r="P6" s="46">
        <v>0</v>
      </c>
      <c r="Q6" s="2"/>
      <c r="R6" s="2"/>
      <c r="S6" s="63"/>
    </row>
    <row r="7" spans="1:19" x14ac:dyDescent="0.25">
      <c r="A7" s="21"/>
      <c r="B7" s="55" t="s">
        <v>0</v>
      </c>
      <c r="C7" s="14"/>
      <c r="D7" s="23"/>
      <c r="E7" s="46">
        <v>15</v>
      </c>
      <c r="F7" s="6"/>
      <c r="G7" s="2"/>
      <c r="H7" s="4"/>
      <c r="I7" s="4"/>
      <c r="J7" s="4"/>
      <c r="K7" s="4"/>
      <c r="L7" s="5"/>
      <c r="M7" s="93" t="s">
        <v>17</v>
      </c>
      <c r="N7" s="94"/>
      <c r="O7" s="95"/>
      <c r="P7" s="70">
        <v>15</v>
      </c>
      <c r="Q7" s="6"/>
      <c r="R7" s="2"/>
      <c r="S7" s="63"/>
    </row>
    <row r="8" spans="1:19" x14ac:dyDescent="0.25">
      <c r="A8" s="13"/>
      <c r="B8" s="8"/>
      <c r="C8" s="8"/>
      <c r="D8" s="8"/>
      <c r="E8" s="22"/>
      <c r="F8" s="6"/>
      <c r="G8" s="2"/>
      <c r="H8" s="4"/>
      <c r="I8" s="4"/>
      <c r="J8" s="4"/>
      <c r="K8" s="4"/>
      <c r="L8" s="2"/>
      <c r="M8" s="8"/>
      <c r="N8" s="8"/>
      <c r="O8" s="8"/>
      <c r="P8" s="8"/>
      <c r="Q8" s="6"/>
      <c r="R8" s="2"/>
      <c r="S8" s="63"/>
    </row>
    <row r="9" spans="1:19" x14ac:dyDescent="0.25">
      <c r="A9" s="5"/>
      <c r="B9" s="8"/>
      <c r="C9" s="8"/>
      <c r="D9" s="17"/>
      <c r="E9" s="30"/>
      <c r="F9" s="6"/>
      <c r="G9" s="2"/>
      <c r="H9" s="4"/>
      <c r="I9" s="4"/>
      <c r="J9" s="4"/>
      <c r="K9" s="4"/>
      <c r="L9" s="2"/>
      <c r="M9" s="8"/>
      <c r="N9" s="8"/>
      <c r="O9" s="8"/>
      <c r="P9" s="8"/>
      <c r="Q9" s="2"/>
      <c r="R9" s="2"/>
      <c r="S9" s="63"/>
    </row>
    <row r="10" spans="1:19" x14ac:dyDescent="0.25">
      <c r="A10" s="2"/>
      <c r="B10" s="96" t="s">
        <v>4</v>
      </c>
      <c r="C10" s="97"/>
      <c r="D10" s="97"/>
      <c r="E10" s="31"/>
      <c r="F10" s="2"/>
      <c r="G10" s="2"/>
      <c r="H10" s="4"/>
      <c r="I10" s="4"/>
      <c r="J10" s="4"/>
      <c r="K10" s="4"/>
      <c r="L10" s="5"/>
      <c r="M10" s="2"/>
      <c r="N10" s="2"/>
      <c r="O10" s="2"/>
      <c r="P10" s="2"/>
      <c r="Q10" s="18"/>
      <c r="R10" s="2"/>
      <c r="S10" s="63"/>
    </row>
    <row r="11" spans="1:19" x14ac:dyDescent="0.25">
      <c r="A11" s="5"/>
      <c r="B11" s="96" t="s">
        <v>11</v>
      </c>
      <c r="C11" s="97"/>
      <c r="D11" s="98"/>
      <c r="E11" s="24">
        <v>2.39</v>
      </c>
      <c r="F11" s="2"/>
      <c r="G11" s="2"/>
      <c r="H11" s="4"/>
      <c r="I11" s="4"/>
      <c r="J11" s="4"/>
      <c r="K11" s="4"/>
      <c r="L11" s="5"/>
      <c r="M11" s="96" t="s">
        <v>4</v>
      </c>
      <c r="N11" s="97"/>
      <c r="O11" s="98"/>
      <c r="P11" s="7"/>
      <c r="Q11" s="18"/>
      <c r="R11" s="2"/>
      <c r="S11" s="63"/>
    </row>
    <row r="12" spans="1:19" x14ac:dyDescent="0.25">
      <c r="A12" s="5"/>
      <c r="B12" s="96" t="s">
        <v>9</v>
      </c>
      <c r="C12" s="97"/>
      <c r="D12" s="98"/>
      <c r="E12" s="24">
        <v>8.1999999999999993</v>
      </c>
      <c r="F12" s="2"/>
      <c r="G12" s="2"/>
      <c r="H12" s="4"/>
      <c r="I12" s="4"/>
      <c r="J12" s="4"/>
      <c r="K12" s="4"/>
      <c r="L12" s="5"/>
      <c r="M12" s="96" t="s">
        <v>5</v>
      </c>
      <c r="N12" s="97"/>
      <c r="O12" s="98"/>
      <c r="P12" s="20">
        <v>57</v>
      </c>
      <c r="Q12" s="18"/>
      <c r="R12" s="2"/>
      <c r="S12" s="63"/>
    </row>
    <row r="13" spans="1:19" ht="30" customHeight="1" x14ac:dyDescent="0.25">
      <c r="A13" s="5"/>
      <c r="B13" s="83" t="s">
        <v>22</v>
      </c>
      <c r="C13" s="84"/>
      <c r="D13" s="85"/>
      <c r="E13" s="28">
        <f>E12</f>
        <v>8.1999999999999993</v>
      </c>
      <c r="F13" s="2"/>
      <c r="G13" s="2"/>
      <c r="H13" s="4"/>
      <c r="I13" s="4"/>
      <c r="J13" s="4"/>
      <c r="K13" s="4"/>
      <c r="L13" s="5"/>
      <c r="M13" s="83" t="s">
        <v>22</v>
      </c>
      <c r="N13" s="84"/>
      <c r="O13" s="85"/>
      <c r="P13" s="29">
        <f>E13*(1-P12/100)</f>
        <v>3.5260000000000002</v>
      </c>
      <c r="Q13" s="12"/>
      <c r="R13" s="2"/>
      <c r="S13" s="63"/>
    </row>
    <row r="14" spans="1:19" x14ac:dyDescent="0.25">
      <c r="A14" s="2"/>
      <c r="B14" s="19"/>
      <c r="C14" s="19"/>
      <c r="D14" s="19"/>
      <c r="E14" s="9"/>
      <c r="F14" s="2"/>
      <c r="G14" s="2"/>
      <c r="H14" s="4"/>
      <c r="I14" s="4"/>
      <c r="J14" s="4"/>
      <c r="K14" s="4"/>
      <c r="L14" s="2"/>
      <c r="M14" s="2"/>
      <c r="N14" s="2"/>
      <c r="O14" s="2"/>
      <c r="P14" s="2"/>
      <c r="Q14" s="2"/>
      <c r="R14" s="2"/>
      <c r="S14" s="63"/>
    </row>
    <row r="15" spans="1:19" x14ac:dyDescent="0.25">
      <c r="A15" s="5"/>
      <c r="B15" s="1" t="s">
        <v>1</v>
      </c>
      <c r="C15" s="26"/>
      <c r="D15" s="15"/>
      <c r="E15" s="77">
        <v>1.5</v>
      </c>
      <c r="F15" s="6"/>
      <c r="G15" s="2"/>
      <c r="H15" s="4"/>
      <c r="I15" s="4"/>
      <c r="J15" s="4"/>
      <c r="K15" s="4"/>
      <c r="L15" s="2"/>
      <c r="M15" s="2"/>
      <c r="N15" s="2"/>
      <c r="O15" s="2"/>
      <c r="P15" s="2"/>
      <c r="Q15" s="2"/>
      <c r="R15" s="2"/>
      <c r="S15" s="63"/>
    </row>
    <row r="16" spans="1:19" ht="30" customHeight="1" x14ac:dyDescent="0.25">
      <c r="A16" s="5"/>
      <c r="B16" s="106" t="s">
        <v>21</v>
      </c>
      <c r="C16" s="107"/>
      <c r="D16" s="108"/>
      <c r="E16" s="77">
        <f>0.737+0.059</f>
        <v>0.79600000000000004</v>
      </c>
      <c r="F16" s="6"/>
      <c r="G16" s="2"/>
      <c r="H16" s="4"/>
      <c r="I16" s="4"/>
      <c r="J16" s="4"/>
      <c r="K16" s="4"/>
      <c r="L16" s="2"/>
      <c r="M16" s="2"/>
      <c r="N16" s="2"/>
      <c r="O16" s="2"/>
      <c r="P16" s="2"/>
      <c r="Q16" s="2"/>
      <c r="R16" s="2"/>
      <c r="S16" s="63"/>
    </row>
    <row r="17" spans="1:19" x14ac:dyDescent="0.25">
      <c r="A17" s="2"/>
      <c r="B17" s="19"/>
      <c r="C17" s="19"/>
      <c r="D17" s="19"/>
      <c r="E17" s="11"/>
      <c r="F17" s="2"/>
      <c r="G17" s="2"/>
      <c r="H17" s="4"/>
      <c r="I17" s="4"/>
      <c r="J17" s="4"/>
      <c r="K17" s="4"/>
      <c r="L17" s="2"/>
      <c r="M17" s="2"/>
      <c r="N17" s="2"/>
      <c r="O17" s="2"/>
      <c r="P17" s="2"/>
      <c r="Q17" s="2"/>
      <c r="R17" s="2"/>
      <c r="S17" s="63"/>
    </row>
    <row r="18" spans="1:19" x14ac:dyDescent="0.25">
      <c r="A18" s="5"/>
      <c r="B18" s="86"/>
      <c r="C18" s="86"/>
      <c r="D18" s="86"/>
      <c r="E18" s="6"/>
      <c r="F18" s="2"/>
      <c r="G18" s="2"/>
      <c r="H18" s="4"/>
      <c r="I18" s="4"/>
      <c r="J18" s="4"/>
      <c r="K18" s="4"/>
      <c r="L18" s="2"/>
      <c r="M18" s="2"/>
      <c r="N18" s="2"/>
      <c r="O18" s="2"/>
      <c r="P18" s="2"/>
      <c r="Q18" s="2"/>
      <c r="R18" s="2"/>
      <c r="S18" s="63"/>
    </row>
    <row r="19" spans="1:19" x14ac:dyDescent="0.25">
      <c r="A19" s="5"/>
      <c r="B19" s="86"/>
      <c r="C19" s="86"/>
      <c r="D19" s="86"/>
      <c r="E19" s="6"/>
      <c r="F19" s="2"/>
      <c r="G19" s="2"/>
      <c r="H19" s="4"/>
      <c r="I19" s="4"/>
      <c r="J19" s="4"/>
      <c r="K19" s="4"/>
      <c r="L19" s="2"/>
      <c r="M19" s="2"/>
      <c r="N19" s="2"/>
      <c r="O19" s="2"/>
      <c r="P19" s="2"/>
      <c r="Q19" s="2"/>
      <c r="R19" s="2"/>
      <c r="S19" s="63"/>
    </row>
    <row r="20" spans="1:19" x14ac:dyDescent="0.25">
      <c r="A20" s="2"/>
      <c r="B20" s="8"/>
      <c r="C20" s="8"/>
      <c r="D20" s="8"/>
      <c r="E20" s="2"/>
      <c r="F20" s="2"/>
      <c r="G20" s="2"/>
      <c r="H20" s="4"/>
      <c r="I20" s="4"/>
      <c r="J20" s="4"/>
      <c r="K20" s="4"/>
      <c r="L20" s="2"/>
      <c r="M20" s="2"/>
      <c r="N20" s="2"/>
      <c r="O20" s="2"/>
      <c r="P20" s="2"/>
      <c r="Q20" s="2"/>
      <c r="R20" s="2"/>
      <c r="S20" s="63"/>
    </row>
    <row r="21" spans="1:19" x14ac:dyDescent="0.25">
      <c r="A21" s="2"/>
      <c r="B21" s="2"/>
      <c r="C21" s="2"/>
      <c r="D21" s="2"/>
      <c r="E21" s="2"/>
      <c r="F21" s="2"/>
      <c r="G21" s="2"/>
      <c r="H21" s="4"/>
      <c r="I21" s="4"/>
      <c r="J21" s="4"/>
      <c r="K21" s="4"/>
      <c r="L21" s="2"/>
      <c r="M21" s="2"/>
      <c r="N21" s="2"/>
      <c r="O21" s="2"/>
      <c r="P21" s="2"/>
      <c r="Q21" s="2"/>
      <c r="R21" s="2"/>
      <c r="S21" s="63"/>
    </row>
    <row r="22" spans="1:19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3"/>
    </row>
    <row r="23" spans="1:19" x14ac:dyDescent="0.25">
      <c r="A23" s="2"/>
      <c r="B23" s="2"/>
      <c r="C23" s="2"/>
      <c r="D23"/>
      <c r="E23" s="2"/>
      <c r="F23"/>
      <c r="G23" s="2"/>
      <c r="H23" s="2"/>
      <c r="I23" s="2"/>
      <c r="J23" s="2"/>
      <c r="K23" s="2"/>
      <c r="L23" s="2"/>
      <c r="M23" s="2"/>
      <c r="N23" s="2"/>
      <c r="O23"/>
      <c r="P23" s="2"/>
      <c r="Q23" s="2"/>
      <c r="R23" s="63"/>
      <c r="S23" s="63"/>
    </row>
    <row r="24" spans="1:19" ht="15.75" thickBo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63"/>
      <c r="S24" s="63"/>
    </row>
    <row r="25" spans="1:19" ht="15.75" thickBot="1" x14ac:dyDescent="0.3">
      <c r="A25" s="2"/>
      <c r="B25" s="2"/>
      <c r="C25" s="2"/>
      <c r="D25" s="27" t="s">
        <v>3</v>
      </c>
      <c r="E25" s="16">
        <f>E7+E13+E15+E16</f>
        <v>25.495999999999999</v>
      </c>
      <c r="F25" s="78" t="s">
        <v>29</v>
      </c>
      <c r="G25" s="2"/>
      <c r="H25" s="2"/>
      <c r="I25" s="2"/>
      <c r="J25" s="2"/>
      <c r="K25" s="2"/>
      <c r="L25" s="2"/>
      <c r="M25" s="2"/>
      <c r="N25" s="2"/>
      <c r="O25" s="27" t="s">
        <v>3</v>
      </c>
      <c r="P25" s="16">
        <f>P7+P6+P13</f>
        <v>18.526</v>
      </c>
      <c r="Q25" s="78" t="s">
        <v>29</v>
      </c>
      <c r="R25" s="63"/>
      <c r="S25" s="63"/>
    </row>
    <row r="26" spans="1:19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63"/>
      <c r="S26" s="63"/>
    </row>
    <row r="27" spans="1:19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63"/>
      <c r="S27" s="63"/>
    </row>
    <row r="28" spans="1:19" x14ac:dyDescent="0.25">
      <c r="A28"/>
      <c r="B28" s="1" t="s">
        <v>12</v>
      </c>
      <c r="C28" s="1"/>
      <c r="D28" s="1"/>
      <c r="E28" s="24">
        <v>0.45200000000000001</v>
      </c>
      <c r="F28" s="78" t="s">
        <v>29</v>
      </c>
      <c r="G28" s="2"/>
      <c r="H28" s="2"/>
      <c r="I28" s="2"/>
      <c r="J28" s="2"/>
      <c r="K28" s="2"/>
      <c r="L28" s="2"/>
      <c r="M28" s="1" t="s">
        <v>12</v>
      </c>
      <c r="N28" s="1"/>
      <c r="O28" s="1"/>
      <c r="P28" s="24">
        <f>E28</f>
        <v>0.45200000000000001</v>
      </c>
      <c r="Q28" s="78" t="s">
        <v>29</v>
      </c>
      <c r="R28" s="63"/>
      <c r="S28" s="63"/>
    </row>
    <row r="29" spans="1:19" x14ac:dyDescent="0.25">
      <c r="A29" s="5"/>
      <c r="B29" s="82" t="s">
        <v>19</v>
      </c>
      <c r="C29" s="14"/>
      <c r="D29" s="15"/>
      <c r="E29" s="32">
        <f>(E28+E25)*0.2</f>
        <v>5.1896000000000004</v>
      </c>
      <c r="F29" s="2"/>
      <c r="G29" s="2"/>
      <c r="H29" s="33"/>
      <c r="I29" s="2"/>
      <c r="J29" s="2"/>
      <c r="K29" s="2"/>
      <c r="L29" s="2"/>
      <c r="M29" s="87" t="s">
        <v>24</v>
      </c>
      <c r="N29" s="88"/>
      <c r="O29" s="89"/>
      <c r="P29" s="54">
        <f>P6+P7+(P13+P28)*1.2</f>
        <v>19.773600000000002</v>
      </c>
      <c r="Q29" s="78" t="s">
        <v>29</v>
      </c>
      <c r="R29" s="63"/>
      <c r="S29" s="63"/>
    </row>
    <row r="30" spans="1:19" x14ac:dyDescent="0.25">
      <c r="A30" s="2"/>
      <c r="B30" s="87" t="s">
        <v>13</v>
      </c>
      <c r="C30" s="88"/>
      <c r="D30" s="89"/>
      <c r="E30" s="54">
        <f>E25+E28+E29</f>
        <v>31.137599999999999</v>
      </c>
      <c r="F30" s="78" t="s">
        <v>29</v>
      </c>
      <c r="G30" s="2"/>
      <c r="H30" s="2"/>
      <c r="I30" s="2"/>
      <c r="J30" s="2"/>
      <c r="K30" s="2"/>
      <c r="L30" s="2"/>
      <c r="M30" s="90" t="s">
        <v>25</v>
      </c>
      <c r="N30" s="91"/>
      <c r="O30" s="92"/>
      <c r="P30" s="32">
        <f>(P25+P28)*1.2</f>
        <v>22.773600000000002</v>
      </c>
      <c r="Q30" s="78" t="s">
        <v>29</v>
      </c>
      <c r="R30" s="63"/>
      <c r="S30" s="63"/>
    </row>
    <row r="31" spans="1:19" x14ac:dyDescent="0.25">
      <c r="A31" s="2"/>
      <c r="B31" s="2"/>
      <c r="C31" s="4" t="s">
        <v>6</v>
      </c>
      <c r="D31" s="4"/>
      <c r="E31" s="2"/>
      <c r="F31" s="2"/>
      <c r="G31" s="10"/>
      <c r="H31" s="2"/>
      <c r="I31" s="2"/>
      <c r="J31" s="2"/>
      <c r="K31" s="2"/>
      <c r="L31" s="6"/>
      <c r="M31" s="2"/>
      <c r="N31" s="4" t="str">
        <f>K5</f>
        <v>innerhalb lokaler EEG (Netz NÖ)</v>
      </c>
      <c r="O31" s="4"/>
      <c r="P31" s="2"/>
      <c r="Q31" s="2"/>
      <c r="R31" s="63"/>
      <c r="S31" s="63"/>
    </row>
    <row r="32" spans="1:19" x14ac:dyDescent="0.25">
      <c r="A32" s="2"/>
      <c r="B32"/>
      <c r="C32" s="2"/>
      <c r="D32" s="2"/>
      <c r="E32" s="2"/>
      <c r="F32" s="2"/>
      <c r="G32" s="10"/>
      <c r="H32" s="49"/>
      <c r="I32" s="50"/>
      <c r="J32" s="51"/>
      <c r="K32" s="2" t="s">
        <v>34</v>
      </c>
      <c r="L32" s="6"/>
      <c r="M32" s="2"/>
      <c r="N32" s="2"/>
      <c r="O32" s="2"/>
      <c r="P32" s="33"/>
      <c r="Q32" s="2"/>
      <c r="R32" s="63"/>
      <c r="S32" s="63"/>
    </row>
    <row r="33" spans="1:19" x14ac:dyDescent="0.25">
      <c r="A33" s="2"/>
      <c r="B33" s="2"/>
      <c r="C33" s="2"/>
      <c r="D33" s="2"/>
      <c r="E33" s="2"/>
      <c r="F33" s="2"/>
      <c r="G33" s="2"/>
      <c r="H33" s="56" t="s">
        <v>20</v>
      </c>
      <c r="I33" s="57">
        <f>E30-P29</f>
        <v>11.363999999999997</v>
      </c>
      <c r="J33" s="80" t="s">
        <v>29</v>
      </c>
      <c r="K33" s="2"/>
      <c r="L33" s="2">
        <f>I33*10</f>
        <v>113.63999999999997</v>
      </c>
      <c r="M33" s="2" t="s">
        <v>35</v>
      </c>
      <c r="N33" s="2"/>
      <c r="O33" s="2"/>
      <c r="P33" s="2"/>
      <c r="Q33" s="2"/>
      <c r="R33" s="2"/>
      <c r="S33" s="63"/>
    </row>
    <row r="34" spans="1:19" x14ac:dyDescent="0.25">
      <c r="A34" s="2"/>
      <c r="B34" s="2"/>
      <c r="C34" s="2"/>
      <c r="D34" s="2"/>
      <c r="E34" s="2"/>
      <c r="F34" s="2"/>
      <c r="G34" s="2"/>
      <c r="H34" s="52" t="s">
        <v>15</v>
      </c>
      <c r="I34" s="53">
        <f>E30-P30</f>
        <v>8.3639999999999972</v>
      </c>
      <c r="J34" s="81" t="s">
        <v>29</v>
      </c>
      <c r="K34" s="2"/>
      <c r="L34" s="2">
        <f>I34*10</f>
        <v>83.639999999999972</v>
      </c>
      <c r="M34" s="2" t="s">
        <v>35</v>
      </c>
      <c r="N34" s="2"/>
      <c r="O34" s="2"/>
      <c r="P34" s="2"/>
      <c r="Q34" s="2"/>
      <c r="R34" s="2"/>
      <c r="S34" s="63"/>
    </row>
    <row r="35" spans="1:19" x14ac:dyDescent="0.25">
      <c r="A35" s="7"/>
      <c r="B35" s="7"/>
      <c r="C35" s="7"/>
      <c r="D35" s="9"/>
      <c r="E35" s="7"/>
      <c r="F35" s="7"/>
      <c r="G35" s="7"/>
      <c r="H35" s="7"/>
      <c r="I35" s="7"/>
      <c r="J35" s="7"/>
      <c r="K35" s="2"/>
      <c r="L35" s="7"/>
      <c r="M35" s="7"/>
      <c r="N35" s="7"/>
      <c r="O35" s="9"/>
      <c r="P35" s="7"/>
      <c r="Q35" s="7"/>
      <c r="R35" s="7"/>
      <c r="S35" s="63"/>
    </row>
    <row r="36" spans="1:19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8" spans="1:19" x14ac:dyDescent="0.25">
      <c r="D38" s="60"/>
      <c r="F38" s="61"/>
    </row>
    <row r="39" spans="1:19" x14ac:dyDescent="0.25">
      <c r="D39" s="60"/>
      <c r="F39" s="62"/>
    </row>
    <row r="40" spans="1:19" x14ac:dyDescent="0.25">
      <c r="F40" s="62"/>
    </row>
  </sheetData>
  <mergeCells count="13">
    <mergeCell ref="M7:O7"/>
    <mergeCell ref="B10:D10"/>
    <mergeCell ref="B11:D11"/>
    <mergeCell ref="M11:O11"/>
    <mergeCell ref="B12:D12"/>
    <mergeCell ref="M12:O12"/>
    <mergeCell ref="B13:D13"/>
    <mergeCell ref="M13:O13"/>
    <mergeCell ref="B18:D19"/>
    <mergeCell ref="M29:O29"/>
    <mergeCell ref="B30:D30"/>
    <mergeCell ref="M30:O30"/>
    <mergeCell ref="B16:D1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EEC92-08A5-42E5-A9D9-2C519DCD7371}">
  <dimension ref="A1:R37"/>
  <sheetViews>
    <sheetView tabSelected="1" zoomScale="120" zoomScaleNormal="120" workbookViewId="0">
      <selection activeCell="B22" sqref="B22"/>
    </sheetView>
  </sheetViews>
  <sheetFormatPr baseColWidth="10" defaultColWidth="9.140625" defaultRowHeight="15" x14ac:dyDescent="0.25"/>
  <cols>
    <col min="1" max="3" width="9.140625" style="45"/>
    <col min="4" max="4" width="13" style="45" customWidth="1"/>
    <col min="5" max="7" width="9.140625" style="45"/>
    <col min="8" max="8" width="16.28515625" style="45" customWidth="1"/>
    <col min="9" max="9" width="16.7109375" style="45" customWidth="1"/>
    <col min="10" max="10" width="10.5703125" style="45" customWidth="1"/>
    <col min="11" max="11" width="10.42578125" style="45" customWidth="1"/>
    <col min="12" max="12" width="18" style="45" customWidth="1"/>
    <col min="13" max="13" width="10.85546875" style="45" customWidth="1"/>
    <col min="14" max="14" width="11.140625" style="45" customWidth="1"/>
    <col min="15" max="16" width="9.140625" style="45"/>
    <col min="17" max="17" width="13.5703125" style="45" customWidth="1"/>
    <col min="18" max="18" width="12.85546875" style="45" customWidth="1"/>
    <col min="19" max="16384" width="9.140625" style="45"/>
  </cols>
  <sheetData>
    <row r="1" spans="1:18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65"/>
      <c r="R1" s="67"/>
    </row>
    <row r="2" spans="1:18" x14ac:dyDescent="0.25">
      <c r="A2" s="2" t="s">
        <v>27</v>
      </c>
      <c r="B2" s="2"/>
      <c r="C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"/>
      <c r="R2" s="67"/>
    </row>
    <row r="3" spans="1:18" x14ac:dyDescent="0.25">
      <c r="A3" s="38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"/>
      <c r="R3" s="67"/>
    </row>
    <row r="4" spans="1:18" x14ac:dyDescent="0.25">
      <c r="A4" s="3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67"/>
    </row>
    <row r="5" spans="1:18" x14ac:dyDescent="0.25">
      <c r="A5" s="39"/>
      <c r="B5" s="2"/>
      <c r="C5" s="2"/>
      <c r="D5" s="2"/>
      <c r="E5" s="78" t="s">
        <v>29</v>
      </c>
      <c r="F5" s="2"/>
      <c r="G5" s="2"/>
      <c r="H5" s="4" t="s">
        <v>30</v>
      </c>
      <c r="I5" s="4"/>
      <c r="J5" s="4"/>
      <c r="K5" s="4" t="s">
        <v>31</v>
      </c>
      <c r="L5" s="2"/>
      <c r="M5" s="7"/>
      <c r="N5" s="7"/>
      <c r="O5"/>
      <c r="P5" s="78" t="s">
        <v>29</v>
      </c>
      <c r="Q5" s="5"/>
      <c r="R5" s="67"/>
    </row>
    <row r="6" spans="1:18" x14ac:dyDescent="0.25">
      <c r="A6" s="39"/>
      <c r="B6" s="7"/>
      <c r="C6" s="7"/>
      <c r="D6" s="7"/>
      <c r="E6" s="35"/>
      <c r="F6" s="2"/>
      <c r="G6" s="2"/>
      <c r="H6" s="4"/>
      <c r="I6" s="4"/>
      <c r="J6" s="4"/>
      <c r="K6" s="4"/>
      <c r="L6" s="5"/>
      <c r="M6" s="96" t="s">
        <v>2</v>
      </c>
      <c r="N6" s="97"/>
      <c r="O6" s="98"/>
      <c r="P6" s="47">
        <v>0</v>
      </c>
      <c r="Q6" s="5"/>
      <c r="R6" s="67"/>
    </row>
    <row r="7" spans="1:18" x14ac:dyDescent="0.25">
      <c r="A7" s="40"/>
      <c r="B7" s="55" t="s">
        <v>0</v>
      </c>
      <c r="C7" s="14"/>
      <c r="D7" s="23"/>
      <c r="E7" s="46">
        <v>15</v>
      </c>
      <c r="F7" s="6"/>
      <c r="G7" s="2"/>
      <c r="H7" s="4"/>
      <c r="I7" s="4"/>
      <c r="J7" s="4"/>
      <c r="K7" s="4"/>
      <c r="L7" s="5"/>
      <c r="M7" s="93" t="s">
        <v>17</v>
      </c>
      <c r="N7" s="97"/>
      <c r="O7" s="98"/>
      <c r="P7" s="48">
        <v>15</v>
      </c>
      <c r="Q7" s="5"/>
      <c r="R7" s="67"/>
    </row>
    <row r="8" spans="1:18" x14ac:dyDescent="0.25">
      <c r="A8" s="41"/>
      <c r="B8" s="8"/>
      <c r="C8" s="8"/>
      <c r="D8" s="8"/>
      <c r="E8" s="22"/>
      <c r="F8" s="6"/>
      <c r="G8" s="2"/>
      <c r="H8" s="4"/>
      <c r="I8" s="4"/>
      <c r="J8" s="4"/>
      <c r="K8" s="4"/>
      <c r="L8" s="2"/>
      <c r="M8" s="8"/>
      <c r="N8" s="8"/>
      <c r="O8" s="25"/>
      <c r="P8" s="8"/>
      <c r="Q8" s="5"/>
      <c r="R8" s="67"/>
    </row>
    <row r="9" spans="1:18" x14ac:dyDescent="0.25">
      <c r="A9" s="38"/>
      <c r="B9" s="100" t="s">
        <v>4</v>
      </c>
      <c r="C9" s="100"/>
      <c r="D9" s="100"/>
      <c r="E9" s="9"/>
      <c r="F9" s="2"/>
      <c r="G9" s="2"/>
      <c r="H9" s="4"/>
      <c r="I9" s="4"/>
      <c r="J9" s="4"/>
      <c r="K9" s="4"/>
      <c r="L9" s="5"/>
      <c r="M9" s="96" t="s">
        <v>4</v>
      </c>
      <c r="N9" s="97"/>
      <c r="O9" s="98"/>
      <c r="P9" s="7"/>
      <c r="Q9" s="5"/>
      <c r="R9" s="67"/>
    </row>
    <row r="10" spans="1:18" x14ac:dyDescent="0.25">
      <c r="A10" s="42"/>
      <c r="B10" s="101"/>
      <c r="C10" s="101"/>
      <c r="D10" s="101"/>
      <c r="E10" s="73"/>
      <c r="F10" s="6"/>
      <c r="G10" s="2"/>
      <c r="H10" s="4"/>
      <c r="I10" s="4"/>
      <c r="J10" s="4"/>
      <c r="K10" s="4"/>
      <c r="L10" s="2"/>
      <c r="M10" s="2"/>
      <c r="N10" s="2"/>
      <c r="O10" s="2"/>
      <c r="P10" s="2"/>
      <c r="Q10" s="5"/>
      <c r="R10" s="67"/>
    </row>
    <row r="11" spans="1:18" x14ac:dyDescent="0.25">
      <c r="A11" s="42"/>
      <c r="B11" s="101"/>
      <c r="C11" s="101"/>
      <c r="D11" s="101"/>
      <c r="E11" s="73"/>
      <c r="F11" s="6"/>
      <c r="G11" s="2"/>
      <c r="H11" s="4"/>
      <c r="I11" s="4"/>
      <c r="J11" s="4"/>
      <c r="K11" s="4"/>
      <c r="L11" s="5"/>
      <c r="M11" s="5"/>
      <c r="N11" s="5"/>
      <c r="O11" s="5"/>
      <c r="P11" s="5"/>
      <c r="Q11" s="5"/>
      <c r="R11" s="67"/>
    </row>
    <row r="12" spans="1:18" ht="30" customHeight="1" x14ac:dyDescent="0.25">
      <c r="A12" s="42"/>
      <c r="B12" s="99"/>
      <c r="C12" s="99"/>
      <c r="D12" s="99"/>
      <c r="E12" s="73"/>
      <c r="F12" s="6"/>
      <c r="G12" s="2"/>
      <c r="H12" s="4"/>
      <c r="I12" s="4"/>
      <c r="J12" s="4"/>
      <c r="K12" s="4"/>
      <c r="L12" s="5"/>
      <c r="M12" s="5"/>
      <c r="N12" s="5"/>
      <c r="O12" s="5"/>
      <c r="P12" s="5"/>
      <c r="Q12" s="5"/>
      <c r="R12" s="68"/>
    </row>
    <row r="13" spans="1:18" x14ac:dyDescent="0.25">
      <c r="A13" s="42"/>
      <c r="B13" s="100" t="s">
        <v>11</v>
      </c>
      <c r="C13" s="100"/>
      <c r="D13" s="100"/>
      <c r="E13" s="24">
        <v>2.39</v>
      </c>
      <c r="F13" s="2"/>
      <c r="G13" s="2"/>
      <c r="H13" s="4"/>
      <c r="I13" s="4"/>
      <c r="J13" s="4"/>
      <c r="K13" s="4"/>
      <c r="L13" s="2"/>
      <c r="M13" s="2"/>
      <c r="N13" s="2"/>
      <c r="O13" s="2"/>
      <c r="P13" s="2"/>
      <c r="Q13" s="5"/>
      <c r="R13" s="67"/>
    </row>
    <row r="14" spans="1:18" x14ac:dyDescent="0.25">
      <c r="A14" s="42"/>
      <c r="B14" s="100" t="s">
        <v>9</v>
      </c>
      <c r="C14" s="100"/>
      <c r="D14" s="100"/>
      <c r="E14" s="24">
        <v>8.1999999999999993</v>
      </c>
      <c r="F14" s="2"/>
      <c r="G14" s="2"/>
      <c r="H14" s="4"/>
      <c r="I14" s="4"/>
      <c r="J14" s="4"/>
      <c r="K14" s="4"/>
      <c r="L14" s="5"/>
      <c r="M14" s="96" t="s">
        <v>7</v>
      </c>
      <c r="N14" s="97"/>
      <c r="O14" s="98"/>
      <c r="P14" s="20">
        <v>28</v>
      </c>
      <c r="Q14" s="5"/>
      <c r="R14" s="67"/>
    </row>
    <row r="15" spans="1:18" ht="30" customHeight="1" x14ac:dyDescent="0.25">
      <c r="A15" s="42"/>
      <c r="B15" s="83" t="s">
        <v>22</v>
      </c>
      <c r="C15" s="84"/>
      <c r="D15" s="85"/>
      <c r="E15" s="28">
        <f>E14</f>
        <v>8.1999999999999993</v>
      </c>
      <c r="F15" s="2"/>
      <c r="G15" s="2"/>
      <c r="H15" s="4"/>
      <c r="I15" s="4"/>
      <c r="J15" s="4"/>
      <c r="K15" s="4"/>
      <c r="L15" s="5"/>
      <c r="M15" s="83" t="s">
        <v>22</v>
      </c>
      <c r="N15" s="84"/>
      <c r="O15" s="85"/>
      <c r="P15" s="29">
        <f>E15*(1-P14/100)</f>
        <v>5.903999999999999</v>
      </c>
      <c r="Q15" s="5"/>
      <c r="R15" s="69"/>
    </row>
    <row r="16" spans="1:18" x14ac:dyDescent="0.25">
      <c r="A16" s="38"/>
      <c r="B16" s="19"/>
      <c r="C16" s="19"/>
      <c r="D16" s="19"/>
      <c r="E16" s="9"/>
      <c r="F16" s="2"/>
      <c r="G16" s="2"/>
      <c r="H16" s="4"/>
      <c r="I16" s="4"/>
      <c r="J16" s="4"/>
      <c r="K16" s="4"/>
      <c r="L16" s="2"/>
      <c r="M16" s="2"/>
      <c r="N16" s="2"/>
      <c r="O16" s="2"/>
      <c r="P16" s="2"/>
      <c r="Q16" s="2"/>
      <c r="R16" s="67"/>
    </row>
    <row r="17" spans="1:18" x14ac:dyDescent="0.25">
      <c r="A17" s="42"/>
      <c r="B17" s="1" t="s">
        <v>1</v>
      </c>
      <c r="C17" s="26"/>
      <c r="D17" s="15"/>
      <c r="E17" s="77">
        <v>1.5</v>
      </c>
      <c r="F17" s="6"/>
      <c r="G17" s="2"/>
      <c r="H17" s="4"/>
      <c r="I17" s="4"/>
      <c r="J17" s="4"/>
      <c r="K17" s="4"/>
      <c r="L17" s="2"/>
      <c r="M17" s="2"/>
      <c r="N17" s="2"/>
      <c r="O17" s="2"/>
      <c r="P17" s="2"/>
      <c r="Q17" s="2"/>
      <c r="R17" s="67"/>
    </row>
    <row r="18" spans="1:18" ht="30" customHeight="1" x14ac:dyDescent="0.25">
      <c r="A18" s="42"/>
      <c r="B18" s="106" t="s">
        <v>21</v>
      </c>
      <c r="C18" s="107"/>
      <c r="D18" s="108"/>
      <c r="E18" s="77">
        <f>0.737+0.059</f>
        <v>0.79600000000000004</v>
      </c>
      <c r="F18" s="6"/>
      <c r="G18" s="2"/>
      <c r="H18" s="4"/>
      <c r="I18" s="4"/>
      <c r="J18" s="4"/>
      <c r="K18" s="4"/>
      <c r="L18" s="2"/>
      <c r="M18" s="2"/>
      <c r="N18" s="2"/>
      <c r="O18" s="2"/>
      <c r="P18" s="2"/>
      <c r="Q18" s="5"/>
      <c r="R18" s="67"/>
    </row>
    <row r="19" spans="1:18" x14ac:dyDescent="0.25">
      <c r="A19" s="38"/>
      <c r="B19" s="19"/>
      <c r="C19" s="19"/>
      <c r="D19" s="19"/>
      <c r="E19" s="11"/>
      <c r="F19" s="2"/>
      <c r="G19" s="2"/>
      <c r="H19" s="4"/>
      <c r="I19" s="4"/>
      <c r="J19" s="4"/>
      <c r="K19" s="4"/>
      <c r="L19" s="2"/>
      <c r="M19" s="2"/>
      <c r="N19" s="2"/>
      <c r="O19" s="2"/>
      <c r="P19" s="2"/>
      <c r="Q19" s="5"/>
      <c r="R19" s="67"/>
    </row>
    <row r="20" spans="1:18" x14ac:dyDescent="0.25">
      <c r="A20" s="42"/>
      <c r="B20" s="86"/>
      <c r="C20" s="86"/>
      <c r="D20" s="86"/>
      <c r="E20" s="6"/>
      <c r="F20" s="2"/>
      <c r="G20" s="2"/>
      <c r="H20" s="4"/>
      <c r="I20" s="4"/>
      <c r="J20" s="4"/>
      <c r="K20" s="4"/>
      <c r="L20" s="2"/>
      <c r="M20" s="2"/>
      <c r="N20" s="2"/>
      <c r="O20" s="2"/>
      <c r="P20" s="2"/>
      <c r="Q20" s="5"/>
      <c r="R20" s="67"/>
    </row>
    <row r="21" spans="1:18" x14ac:dyDescent="0.25">
      <c r="A21" s="42"/>
      <c r="B21" s="86"/>
      <c r="C21" s="86"/>
      <c r="D21" s="86"/>
      <c r="E21" s="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5"/>
      <c r="R21" s="67"/>
    </row>
    <row r="22" spans="1:18" x14ac:dyDescent="0.25">
      <c r="A22" s="38"/>
      <c r="B22" s="8"/>
      <c r="C22" s="8"/>
      <c r="D22" s="8"/>
      <c r="E22" s="2"/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5"/>
      <c r="R22" s="67"/>
    </row>
    <row r="23" spans="1:18" ht="15.75" thickBot="1" x14ac:dyDescent="0.3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59"/>
      <c r="R23" s="67"/>
    </row>
    <row r="24" spans="1:18" ht="15.75" thickBot="1" x14ac:dyDescent="0.3">
      <c r="A24" s="38"/>
      <c r="B24" s="2"/>
      <c r="C24" s="2"/>
      <c r="D24" s="27" t="s">
        <v>3</v>
      </c>
      <c r="E24" s="16">
        <f>E7+E15+E17+E18</f>
        <v>25.495999999999999</v>
      </c>
      <c r="F24" s="78" t="s">
        <v>29</v>
      </c>
      <c r="G24" s="2"/>
      <c r="H24" s="2"/>
      <c r="I24" s="2"/>
      <c r="J24" s="2"/>
      <c r="K24" s="2"/>
      <c r="L24" s="2"/>
      <c r="M24" s="2"/>
      <c r="N24" s="2"/>
      <c r="O24" s="27" t="s">
        <v>3</v>
      </c>
      <c r="P24" s="16">
        <f>P7+P6+P15</f>
        <v>20.904</v>
      </c>
      <c r="Q24" s="78" t="s">
        <v>29</v>
      </c>
      <c r="R24" s="67"/>
    </row>
    <row r="25" spans="1:18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66"/>
      <c r="R25" s="67"/>
    </row>
    <row r="26" spans="1:18" x14ac:dyDescent="0.25">
      <c r="A26" s="5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7"/>
      <c r="R26" s="67"/>
    </row>
    <row r="27" spans="1:18" x14ac:dyDescent="0.25">
      <c r="A27" s="38"/>
      <c r="B27" s="1" t="s">
        <v>12</v>
      </c>
      <c r="C27" s="1"/>
      <c r="D27" s="1"/>
      <c r="E27" s="24">
        <v>0.45200000000000001</v>
      </c>
      <c r="F27" s="78" t="s">
        <v>29</v>
      </c>
      <c r="G27" s="2"/>
      <c r="H27" s="2"/>
      <c r="I27" s="2"/>
      <c r="J27" s="2"/>
      <c r="K27" s="2"/>
      <c r="L27" s="2"/>
      <c r="M27" s="1" t="s">
        <v>12</v>
      </c>
      <c r="N27" s="1"/>
      <c r="O27" s="1"/>
      <c r="P27" s="24">
        <f>E27</f>
        <v>0.45200000000000001</v>
      </c>
      <c r="Q27" s="78" t="s">
        <v>29</v>
      </c>
      <c r="R27" s="67"/>
    </row>
    <row r="28" spans="1:18" x14ac:dyDescent="0.25">
      <c r="A28" s="38"/>
      <c r="B28" s="2" t="s">
        <v>19</v>
      </c>
      <c r="C28" s="2"/>
      <c r="D28" s="5"/>
      <c r="E28" s="32">
        <f>(E27+E24)*0.2</f>
        <v>5.1896000000000004</v>
      </c>
      <c r="F28" s="6"/>
      <c r="G28" s="2"/>
      <c r="H28" s="33"/>
      <c r="I28" s="2"/>
      <c r="J28" s="2"/>
      <c r="K28" s="2"/>
      <c r="L28" s="2"/>
      <c r="M28" s="87" t="s">
        <v>24</v>
      </c>
      <c r="N28" s="88"/>
      <c r="O28" s="89"/>
      <c r="P28" s="54">
        <f>P6+P7+(P15+P27)*1.2</f>
        <v>22.627199999999998</v>
      </c>
      <c r="Q28" s="78" t="s">
        <v>29</v>
      </c>
      <c r="R28" s="67"/>
    </row>
    <row r="29" spans="1:18" x14ac:dyDescent="0.25">
      <c r="A29" s="38"/>
      <c r="B29" s="87" t="s">
        <v>13</v>
      </c>
      <c r="C29" s="88"/>
      <c r="D29" s="89"/>
      <c r="E29" s="54">
        <f>E24+E27+E28</f>
        <v>31.137599999999999</v>
      </c>
      <c r="F29" s="78" t="s">
        <v>29</v>
      </c>
      <c r="G29" s="2"/>
      <c r="H29" s="7"/>
      <c r="I29" s="7"/>
      <c r="J29" s="7"/>
      <c r="K29" s="7"/>
      <c r="L29" s="2"/>
      <c r="M29" s="90" t="s">
        <v>25</v>
      </c>
      <c r="N29" s="91"/>
      <c r="O29" s="92"/>
      <c r="P29" s="32">
        <f>(P6+P7+P15+P27)*1.2</f>
        <v>25.627200000000002</v>
      </c>
      <c r="Q29" s="78" t="s">
        <v>29</v>
      </c>
      <c r="R29" s="67"/>
    </row>
    <row r="30" spans="1:18" x14ac:dyDescent="0.25">
      <c r="A30" s="38"/>
      <c r="B30" s="2"/>
      <c r="C30" s="4" t="s">
        <v>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4" t="str">
        <f>K5</f>
        <v>innerhalb regionaler EEG (Netz NÖ)</v>
      </c>
      <c r="O30" s="2"/>
      <c r="P30" s="2"/>
      <c r="Q30" s="5"/>
      <c r="R30" s="67"/>
    </row>
    <row r="31" spans="1:18" x14ac:dyDescent="0.25">
      <c r="A31" s="38"/>
      <c r="B31"/>
      <c r="C31" s="2"/>
      <c r="D31" s="2"/>
      <c r="E31" s="2"/>
      <c r="F31" s="2"/>
      <c r="G31" s="2"/>
      <c r="H31" s="49"/>
      <c r="I31" s="50"/>
      <c r="J31" s="51"/>
      <c r="K31" s="2" t="s">
        <v>34</v>
      </c>
      <c r="L31" s="6"/>
      <c r="M31" s="2"/>
      <c r="N31" s="2"/>
      <c r="O31" s="2"/>
      <c r="P31" s="33"/>
      <c r="Q31" s="5"/>
      <c r="R31" s="67"/>
    </row>
    <row r="32" spans="1:18" x14ac:dyDescent="0.25">
      <c r="A32" s="38"/>
      <c r="B32" s="2"/>
      <c r="C32" s="2"/>
      <c r="D32" s="2"/>
      <c r="E32" s="2"/>
      <c r="F32" s="2"/>
      <c r="G32" s="2"/>
      <c r="H32" s="56" t="s">
        <v>14</v>
      </c>
      <c r="I32" s="57">
        <f>E29-P28</f>
        <v>8.5104000000000006</v>
      </c>
      <c r="J32" s="80" t="s">
        <v>29</v>
      </c>
      <c r="K32" s="2"/>
      <c r="L32" s="33">
        <f>I32*10</f>
        <v>85.104000000000013</v>
      </c>
      <c r="M32" s="2" t="s">
        <v>35</v>
      </c>
      <c r="N32" s="2"/>
      <c r="O32" s="2"/>
      <c r="P32" s="33"/>
      <c r="Q32" s="5"/>
      <c r="R32" s="67"/>
    </row>
    <row r="33" spans="1:18" x14ac:dyDescent="0.25">
      <c r="A33" s="38"/>
      <c r="B33" s="2"/>
      <c r="C33" s="2"/>
      <c r="D33" s="2"/>
      <c r="E33" s="2"/>
      <c r="F33" s="2"/>
      <c r="G33" s="2"/>
      <c r="H33" s="52" t="s">
        <v>15</v>
      </c>
      <c r="I33" s="53">
        <f>E29-P29</f>
        <v>5.5103999999999971</v>
      </c>
      <c r="J33" s="81" t="s">
        <v>29</v>
      </c>
      <c r="K33" s="2"/>
      <c r="L33" s="33">
        <f>I33*10</f>
        <v>55.103999999999971</v>
      </c>
      <c r="M33" s="2" t="s">
        <v>35</v>
      </c>
      <c r="N33" s="2"/>
      <c r="O33" s="2"/>
      <c r="P33" s="2"/>
      <c r="Q33" s="5"/>
      <c r="R33" s="67"/>
    </row>
    <row r="34" spans="1:18" x14ac:dyDescent="0.25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5"/>
      <c r="R34" s="67"/>
    </row>
    <row r="35" spans="1:18" x14ac:dyDescent="0.25">
      <c r="A35" s="3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5"/>
      <c r="R35" s="67"/>
    </row>
    <row r="36" spans="1:18" x14ac:dyDescent="0.25">
      <c r="A36" s="3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5"/>
      <c r="R36" s="67"/>
    </row>
    <row r="37" spans="1:18" x14ac:dyDescent="0.2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66"/>
      <c r="R37" s="67"/>
    </row>
  </sheetData>
  <mergeCells count="17">
    <mergeCell ref="B11:D11"/>
    <mergeCell ref="M6:O6"/>
    <mergeCell ref="M7:O7"/>
    <mergeCell ref="B9:D9"/>
    <mergeCell ref="M9:O9"/>
    <mergeCell ref="B10:D10"/>
    <mergeCell ref="B20:D21"/>
    <mergeCell ref="B29:D29"/>
    <mergeCell ref="M29:O29"/>
    <mergeCell ref="M28:O28"/>
    <mergeCell ref="B12:D12"/>
    <mergeCell ref="B13:D13"/>
    <mergeCell ref="B14:D14"/>
    <mergeCell ref="M14:O14"/>
    <mergeCell ref="B15:D15"/>
    <mergeCell ref="M15:O15"/>
    <mergeCell ref="B18:D1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6150-1B1C-449D-B82D-498DD49191CE}">
  <dimension ref="A1:R37"/>
  <sheetViews>
    <sheetView topLeftCell="A2" zoomScale="110" zoomScaleNormal="110" workbookViewId="0">
      <selection activeCell="B15" sqref="B15:D15"/>
    </sheetView>
  </sheetViews>
  <sheetFormatPr baseColWidth="10" defaultColWidth="9.140625" defaultRowHeight="15" x14ac:dyDescent="0.25"/>
  <cols>
    <col min="1" max="3" width="9.140625" style="45"/>
    <col min="4" max="4" width="13.28515625" style="45" customWidth="1"/>
    <col min="5" max="7" width="9.140625" style="45"/>
    <col min="8" max="8" width="14.42578125" style="45" customWidth="1"/>
    <col min="9" max="9" width="14.140625" style="45" customWidth="1"/>
    <col min="10" max="10" width="10.7109375" style="45" customWidth="1"/>
    <col min="11" max="11" width="10.42578125" style="45" customWidth="1"/>
    <col min="12" max="12" width="18" style="45" customWidth="1"/>
    <col min="13" max="13" width="10.85546875" style="45" customWidth="1"/>
    <col min="14" max="14" width="11.140625" style="45" customWidth="1"/>
    <col min="15" max="16" width="9.140625" style="45"/>
    <col min="17" max="17" width="13.5703125" style="45" customWidth="1"/>
    <col min="18" max="18" width="12.85546875" style="45" customWidth="1"/>
    <col min="19" max="16384" width="9.140625" style="45"/>
  </cols>
  <sheetData>
    <row r="1" spans="1:18" x14ac:dyDescent="0.2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65"/>
      <c r="R1" s="67"/>
    </row>
    <row r="2" spans="1:18" x14ac:dyDescent="0.25">
      <c r="A2" s="2" t="s">
        <v>28</v>
      </c>
      <c r="B2" s="2"/>
      <c r="C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"/>
      <c r="R2" s="67"/>
    </row>
    <row r="3" spans="1:18" x14ac:dyDescent="0.25">
      <c r="A3" s="2"/>
      <c r="B3" s="2" t="s">
        <v>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"/>
      <c r="R3" s="67"/>
    </row>
    <row r="4" spans="1:18" x14ac:dyDescent="0.25">
      <c r="A4" s="3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67"/>
    </row>
    <row r="5" spans="1:18" x14ac:dyDescent="0.25">
      <c r="A5" s="39"/>
      <c r="B5" s="2"/>
      <c r="C5" s="2"/>
      <c r="D5" s="2"/>
      <c r="E5" s="78" t="s">
        <v>29</v>
      </c>
      <c r="F5" s="2"/>
      <c r="G5" s="2"/>
      <c r="H5" s="4" t="s">
        <v>30</v>
      </c>
      <c r="I5" s="4"/>
      <c r="J5" s="4"/>
      <c r="K5" s="4" t="s">
        <v>31</v>
      </c>
      <c r="L5" s="2"/>
      <c r="M5" s="7"/>
      <c r="N5" s="7"/>
      <c r="O5"/>
      <c r="P5" s="78" t="s">
        <v>29</v>
      </c>
      <c r="Q5" s="5"/>
      <c r="R5" s="67"/>
    </row>
    <row r="6" spans="1:18" x14ac:dyDescent="0.25">
      <c r="A6" s="39"/>
      <c r="B6" s="7"/>
      <c r="C6" s="7"/>
      <c r="D6" s="7"/>
      <c r="E6" s="35"/>
      <c r="F6" s="2"/>
      <c r="G6" s="2"/>
      <c r="H6" s="4"/>
      <c r="I6" s="4"/>
      <c r="J6" s="4"/>
      <c r="K6" s="4"/>
      <c r="L6" s="5"/>
      <c r="M6" s="96" t="s">
        <v>2</v>
      </c>
      <c r="N6" s="97"/>
      <c r="O6" s="98"/>
      <c r="P6" s="47">
        <v>0</v>
      </c>
      <c r="Q6" s="5"/>
      <c r="R6" s="67"/>
    </row>
    <row r="7" spans="1:18" x14ac:dyDescent="0.25">
      <c r="A7" s="40"/>
      <c r="B7" s="55" t="s">
        <v>0</v>
      </c>
      <c r="C7" s="14"/>
      <c r="D7" s="23"/>
      <c r="E7" s="46">
        <v>20</v>
      </c>
      <c r="F7" s="6"/>
      <c r="G7" s="2"/>
      <c r="H7" s="4"/>
      <c r="I7" s="4"/>
      <c r="J7" s="4"/>
      <c r="K7" s="4"/>
      <c r="L7" s="5"/>
      <c r="M7" s="93" t="s">
        <v>17</v>
      </c>
      <c r="N7" s="97"/>
      <c r="O7" s="98"/>
      <c r="P7" s="48">
        <v>15</v>
      </c>
      <c r="Q7" s="5"/>
      <c r="R7" s="67"/>
    </row>
    <row r="8" spans="1:18" x14ac:dyDescent="0.25">
      <c r="A8" s="41"/>
      <c r="B8" s="8"/>
      <c r="C8" s="8"/>
      <c r="D8" s="8"/>
      <c r="E8" s="22"/>
      <c r="F8" s="6"/>
      <c r="G8" s="2"/>
      <c r="H8" s="4"/>
      <c r="I8" s="4"/>
      <c r="J8" s="4"/>
      <c r="K8" s="4"/>
      <c r="L8" s="2"/>
      <c r="M8" s="8"/>
      <c r="N8" s="8"/>
      <c r="O8" s="25"/>
      <c r="P8" s="8"/>
      <c r="Q8" s="5"/>
      <c r="R8" s="67"/>
    </row>
    <row r="9" spans="1:18" x14ac:dyDescent="0.25">
      <c r="A9" s="38"/>
      <c r="B9" s="96" t="s">
        <v>4</v>
      </c>
      <c r="C9" s="97"/>
      <c r="D9" s="98"/>
      <c r="E9" s="4"/>
      <c r="F9" s="2"/>
      <c r="G9" s="2"/>
      <c r="H9" s="4"/>
      <c r="I9" s="4"/>
      <c r="J9" s="4"/>
      <c r="K9" s="4"/>
      <c r="L9" s="5"/>
      <c r="M9" s="96" t="s">
        <v>4</v>
      </c>
      <c r="N9" s="97"/>
      <c r="O9" s="98"/>
      <c r="P9" s="7"/>
      <c r="Q9" s="5"/>
      <c r="R9" s="67"/>
    </row>
    <row r="10" spans="1:18" x14ac:dyDescent="0.25">
      <c r="A10" s="42"/>
      <c r="B10" s="96" t="s">
        <v>8</v>
      </c>
      <c r="C10" s="97"/>
      <c r="D10" s="98"/>
      <c r="E10" s="24">
        <v>1</v>
      </c>
      <c r="F10" s="2"/>
      <c r="G10" s="2"/>
      <c r="H10" s="4"/>
      <c r="I10" s="4"/>
      <c r="J10" s="4"/>
      <c r="K10" s="4"/>
      <c r="L10" s="2"/>
      <c r="M10" s="2"/>
      <c r="N10" s="2"/>
      <c r="O10" s="2"/>
      <c r="P10" s="2"/>
      <c r="Q10" s="5"/>
      <c r="R10" s="67"/>
    </row>
    <row r="11" spans="1:18" x14ac:dyDescent="0.25">
      <c r="A11" s="42"/>
      <c r="B11" s="96" t="s">
        <v>10</v>
      </c>
      <c r="C11" s="97"/>
      <c r="D11" s="98"/>
      <c r="E11" s="24">
        <v>1.4</v>
      </c>
      <c r="F11" s="2"/>
      <c r="G11" s="2"/>
      <c r="H11" s="4"/>
      <c r="I11" s="4"/>
      <c r="J11" s="4"/>
      <c r="K11" s="4"/>
      <c r="L11" s="5"/>
      <c r="M11" s="96" t="s">
        <v>7</v>
      </c>
      <c r="N11" s="97"/>
      <c r="O11" s="98"/>
      <c r="P11" s="20">
        <v>64</v>
      </c>
      <c r="Q11" s="5"/>
      <c r="R11" s="67"/>
    </row>
    <row r="12" spans="1:18" ht="30" customHeight="1" x14ac:dyDescent="0.25">
      <c r="A12" s="42"/>
      <c r="B12" s="83" t="s">
        <v>23</v>
      </c>
      <c r="C12" s="84"/>
      <c r="D12" s="85"/>
      <c r="E12" s="28">
        <f>E11</f>
        <v>1.4</v>
      </c>
      <c r="F12" s="2"/>
      <c r="G12" s="2"/>
      <c r="H12" s="4"/>
      <c r="I12" s="4"/>
      <c r="J12" s="4"/>
      <c r="K12" s="4"/>
      <c r="L12" s="5"/>
      <c r="M12" s="83" t="s">
        <v>23</v>
      </c>
      <c r="N12" s="84"/>
      <c r="O12" s="85"/>
      <c r="P12" s="29">
        <f>E12*(1-P11/100)</f>
        <v>0.504</v>
      </c>
      <c r="Q12" s="64"/>
      <c r="R12" s="68"/>
    </row>
    <row r="13" spans="1:18" x14ac:dyDescent="0.25">
      <c r="A13" s="72"/>
      <c r="B13" s="101"/>
      <c r="C13" s="101"/>
      <c r="D13" s="101"/>
      <c r="E13" s="73"/>
      <c r="F13" s="6"/>
      <c r="G13" s="2"/>
      <c r="H13" s="4"/>
      <c r="I13" s="4"/>
      <c r="J13" s="4"/>
      <c r="K13" s="4"/>
      <c r="L13" s="2"/>
      <c r="M13" s="2"/>
      <c r="N13" s="2"/>
      <c r="O13" s="2"/>
      <c r="P13" s="2"/>
      <c r="Q13" s="2"/>
      <c r="R13" s="67"/>
    </row>
    <row r="14" spans="1:18" x14ac:dyDescent="0.25">
      <c r="A14" s="72"/>
      <c r="B14" s="101"/>
      <c r="C14" s="101"/>
      <c r="D14" s="101"/>
      <c r="E14" s="73"/>
      <c r="F14" s="6"/>
      <c r="G14" s="2"/>
      <c r="H14" s="4"/>
      <c r="I14" s="4"/>
      <c r="J14" s="4"/>
      <c r="K14" s="4"/>
      <c r="L14" s="5"/>
      <c r="M14" s="2"/>
      <c r="N14" s="2"/>
      <c r="O14" s="2"/>
      <c r="P14" s="2"/>
      <c r="Q14" s="2"/>
      <c r="R14" s="67"/>
    </row>
    <row r="15" spans="1:18" ht="30" customHeight="1" x14ac:dyDescent="0.25">
      <c r="A15" s="72"/>
      <c r="B15" s="99"/>
      <c r="C15" s="99"/>
      <c r="D15" s="99"/>
      <c r="E15" s="73"/>
      <c r="F15" s="6"/>
      <c r="G15" s="2"/>
      <c r="H15" s="4"/>
      <c r="I15" s="4"/>
      <c r="J15" s="4"/>
      <c r="K15" s="4"/>
      <c r="L15" s="5"/>
      <c r="M15" s="2"/>
      <c r="N15" s="2"/>
      <c r="O15" s="2"/>
      <c r="P15" s="2"/>
      <c r="Q15" s="2"/>
      <c r="R15" s="69"/>
    </row>
    <row r="16" spans="1:18" x14ac:dyDescent="0.25">
      <c r="A16" s="38"/>
      <c r="B16" s="19"/>
      <c r="C16" s="19"/>
      <c r="D16" s="19"/>
      <c r="E16" s="71"/>
      <c r="F16" s="2"/>
      <c r="G16" s="2"/>
      <c r="H16" s="4"/>
      <c r="I16" s="4"/>
      <c r="J16" s="4"/>
      <c r="K16" s="4"/>
      <c r="L16" s="2"/>
      <c r="M16" s="2"/>
      <c r="N16" s="2"/>
      <c r="O16" s="2"/>
      <c r="P16" s="2"/>
      <c r="Q16" s="2"/>
      <c r="R16" s="67"/>
    </row>
    <row r="17" spans="1:18" x14ac:dyDescent="0.25">
      <c r="A17" s="42"/>
      <c r="B17" s="1" t="s">
        <v>1</v>
      </c>
      <c r="C17" s="26"/>
      <c r="D17" s="15"/>
      <c r="E17" s="77">
        <v>1.5</v>
      </c>
      <c r="F17" s="6"/>
      <c r="G17" s="2"/>
      <c r="H17" s="4"/>
      <c r="I17" s="4"/>
      <c r="J17" s="4"/>
      <c r="K17" s="4"/>
      <c r="L17" s="2"/>
      <c r="M17" s="2"/>
      <c r="N17" s="2"/>
      <c r="O17" s="2"/>
      <c r="P17" s="2"/>
      <c r="Q17" s="5"/>
      <c r="R17" s="67"/>
    </row>
    <row r="18" spans="1:18" x14ac:dyDescent="0.25">
      <c r="A18" s="42"/>
      <c r="B18" s="1" t="s">
        <v>21</v>
      </c>
      <c r="C18" s="1"/>
      <c r="D18" s="1"/>
      <c r="E18" s="77">
        <f>0.737+0.059</f>
        <v>0.79600000000000004</v>
      </c>
      <c r="F18" s="6"/>
      <c r="G18" s="2"/>
      <c r="H18" s="4"/>
      <c r="I18" s="4"/>
      <c r="J18" s="4"/>
      <c r="K18" s="4"/>
      <c r="L18" s="2"/>
      <c r="M18" s="2"/>
      <c r="N18" s="2"/>
      <c r="O18" s="2"/>
      <c r="P18" s="2"/>
      <c r="Q18" s="5"/>
      <c r="R18" s="67"/>
    </row>
    <row r="19" spans="1:18" x14ac:dyDescent="0.25">
      <c r="A19" s="38"/>
      <c r="B19" s="19"/>
      <c r="C19" s="19"/>
      <c r="D19" s="19"/>
      <c r="E19" s="11"/>
      <c r="F19" s="2"/>
      <c r="G19" s="2"/>
      <c r="H19" s="4"/>
      <c r="I19" s="4"/>
      <c r="J19" s="4"/>
      <c r="K19" s="4"/>
      <c r="L19" s="2"/>
      <c r="M19" s="2"/>
      <c r="N19" s="2"/>
      <c r="O19" s="2"/>
      <c r="P19" s="2"/>
      <c r="Q19" s="5"/>
      <c r="R19" s="67"/>
    </row>
    <row r="20" spans="1:18" x14ac:dyDescent="0.25">
      <c r="A20" s="42"/>
      <c r="B20" s="86"/>
      <c r="C20" s="86"/>
      <c r="D20" s="86"/>
      <c r="E20" s="6"/>
      <c r="F20" s="2"/>
      <c r="G20" s="2"/>
      <c r="H20" s="4"/>
      <c r="I20" s="4"/>
      <c r="J20" s="4"/>
      <c r="K20" s="4"/>
      <c r="L20" s="2"/>
      <c r="M20" s="2"/>
      <c r="N20" s="2"/>
      <c r="O20" s="2"/>
      <c r="P20" s="2"/>
      <c r="Q20" s="5"/>
      <c r="R20" s="67"/>
    </row>
    <row r="21" spans="1:18" x14ac:dyDescent="0.25">
      <c r="A21" s="42"/>
      <c r="B21" s="86"/>
      <c r="C21" s="86"/>
      <c r="D21" s="86"/>
      <c r="E21" s="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5"/>
      <c r="R21" s="67"/>
    </row>
    <row r="22" spans="1:18" x14ac:dyDescent="0.25">
      <c r="A22" s="38"/>
      <c r="B22" s="8"/>
      <c r="C22" s="8"/>
      <c r="D22" s="8"/>
      <c r="E22" s="2"/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5"/>
      <c r="R22" s="67"/>
    </row>
    <row r="23" spans="1:18" ht="15.75" thickBot="1" x14ac:dyDescent="0.3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59"/>
      <c r="R23" s="67"/>
    </row>
    <row r="24" spans="1:18" ht="15.75" thickBot="1" x14ac:dyDescent="0.3">
      <c r="A24" s="38"/>
      <c r="B24" s="2"/>
      <c r="C24" s="2"/>
      <c r="D24" s="27" t="s">
        <v>3</v>
      </c>
      <c r="E24" s="16">
        <f>E7+E12+E17+E18</f>
        <v>23.695999999999998</v>
      </c>
      <c r="F24" s="78" t="s">
        <v>29</v>
      </c>
      <c r="G24" s="2"/>
      <c r="H24" s="2"/>
      <c r="I24" s="2"/>
      <c r="J24" s="2"/>
      <c r="K24" s="2"/>
      <c r="L24" s="2"/>
      <c r="M24" s="2"/>
      <c r="N24" s="2"/>
      <c r="O24" s="27" t="s">
        <v>3</v>
      </c>
      <c r="P24" s="16">
        <f>P7+P6+P12</f>
        <v>15.504</v>
      </c>
      <c r="Q24" s="78" t="s">
        <v>29</v>
      </c>
      <c r="R24" s="67"/>
    </row>
    <row r="25" spans="1:18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66"/>
      <c r="R25" s="67"/>
    </row>
    <row r="26" spans="1:18" x14ac:dyDescent="0.25">
      <c r="A26" s="5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17"/>
      <c r="R26" s="67"/>
    </row>
    <row r="27" spans="1:18" x14ac:dyDescent="0.25">
      <c r="A27" s="38"/>
      <c r="B27" s="1" t="s">
        <v>12</v>
      </c>
      <c r="C27" s="1"/>
      <c r="D27" s="1"/>
      <c r="E27" s="24">
        <v>0.22500000000000001</v>
      </c>
      <c r="F27" s="78" t="s">
        <v>29</v>
      </c>
      <c r="G27" s="2"/>
      <c r="H27" s="2"/>
      <c r="I27" s="2"/>
      <c r="J27" s="2"/>
      <c r="K27" s="2"/>
      <c r="L27" s="2"/>
      <c r="M27" s="1" t="s">
        <v>12</v>
      </c>
      <c r="N27" s="1"/>
      <c r="O27" s="1"/>
      <c r="P27" s="24">
        <f>E27</f>
        <v>0.22500000000000001</v>
      </c>
      <c r="Q27" s="78" t="s">
        <v>29</v>
      </c>
      <c r="R27" s="67"/>
    </row>
    <row r="28" spans="1:18" x14ac:dyDescent="0.25">
      <c r="A28" s="38"/>
      <c r="B28" s="102" t="s">
        <v>16</v>
      </c>
      <c r="C28" s="102"/>
      <c r="D28" s="102"/>
      <c r="E28" s="54">
        <f>E24+E27</f>
        <v>23.920999999999999</v>
      </c>
      <c r="F28" s="78" t="s">
        <v>29</v>
      </c>
      <c r="G28" s="2"/>
      <c r="H28" s="33"/>
      <c r="I28" s="2"/>
      <c r="J28" s="2"/>
      <c r="K28" s="2"/>
      <c r="L28" s="63"/>
      <c r="M28" s="102" t="s">
        <v>16</v>
      </c>
      <c r="N28" s="102"/>
      <c r="O28" s="102"/>
      <c r="P28" s="54">
        <f>P24+P27</f>
        <v>15.728999999999999</v>
      </c>
      <c r="Q28" s="78" t="s">
        <v>29</v>
      </c>
      <c r="R28" s="67"/>
    </row>
    <row r="29" spans="1:18" x14ac:dyDescent="0.25">
      <c r="A29" s="63" t="s">
        <v>26</v>
      </c>
      <c r="B29" s="63"/>
      <c r="C29" s="63"/>
      <c r="D29" s="63"/>
      <c r="E29" s="74"/>
      <c r="F29" s="6"/>
      <c r="G29" s="2"/>
      <c r="H29" s="7"/>
      <c r="I29" s="7"/>
      <c r="J29" s="7"/>
      <c r="K29" s="7"/>
      <c r="L29" s="103" t="s">
        <v>26</v>
      </c>
      <c r="M29" s="104"/>
      <c r="N29" s="104"/>
      <c r="O29" s="104"/>
      <c r="P29" s="104"/>
      <c r="Q29" s="105"/>
      <c r="R29" s="67"/>
    </row>
    <row r="30" spans="1:18" x14ac:dyDescent="0.25">
      <c r="A30" s="38"/>
      <c r="B30" s="8"/>
      <c r="C30" s="11" t="s">
        <v>6</v>
      </c>
      <c r="D30" s="8"/>
      <c r="E30" s="8"/>
      <c r="F30" s="2"/>
      <c r="G30" s="2"/>
      <c r="H30" s="7"/>
      <c r="I30" s="7"/>
      <c r="J30" s="7"/>
      <c r="K30" s="2"/>
      <c r="L30" s="2"/>
      <c r="M30" s="8"/>
      <c r="N30" s="11" t="str">
        <f>K5</f>
        <v>innerhalb regionaler EEG (Netz NÖ)</v>
      </c>
      <c r="O30" s="8"/>
      <c r="P30" s="8"/>
      <c r="Q30" s="5"/>
      <c r="R30" s="67"/>
    </row>
    <row r="31" spans="1:18" x14ac:dyDescent="0.25">
      <c r="A31" s="38"/>
      <c r="B31"/>
      <c r="C31" s="2"/>
      <c r="D31" s="2"/>
      <c r="E31" s="2"/>
      <c r="F31" s="2"/>
      <c r="G31" s="5"/>
      <c r="H31" s="49"/>
      <c r="I31" s="50"/>
      <c r="J31" s="51"/>
      <c r="K31" s="2" t="s">
        <v>34</v>
      </c>
      <c r="L31" s="6"/>
      <c r="M31" s="2"/>
      <c r="N31" s="2"/>
      <c r="O31" s="2"/>
      <c r="P31" s="33"/>
      <c r="Q31" s="5"/>
      <c r="R31" s="67"/>
    </row>
    <row r="32" spans="1:18" x14ac:dyDescent="0.25">
      <c r="A32" s="38"/>
      <c r="B32" s="2"/>
      <c r="C32" s="2"/>
      <c r="D32" s="2"/>
      <c r="E32" s="2"/>
      <c r="F32" s="2"/>
      <c r="G32" s="79"/>
      <c r="H32" s="56" t="s">
        <v>14</v>
      </c>
      <c r="I32" s="57">
        <f>E28-P28</f>
        <v>8.1920000000000002</v>
      </c>
      <c r="J32" s="80" t="s">
        <v>29</v>
      </c>
      <c r="K32" s="2"/>
      <c r="L32" s="2">
        <f>I32*10</f>
        <v>81.92</v>
      </c>
      <c r="M32" s="2" t="s">
        <v>35</v>
      </c>
      <c r="N32" s="2"/>
      <c r="O32" s="2"/>
      <c r="P32" s="33"/>
      <c r="Q32" s="5"/>
      <c r="R32" s="67"/>
    </row>
    <row r="33" spans="1:18" x14ac:dyDescent="0.25">
      <c r="A33" s="38"/>
      <c r="B33" s="2"/>
      <c r="C33" s="2"/>
      <c r="D33" s="2"/>
      <c r="E33" s="2"/>
      <c r="F33" s="5"/>
      <c r="G33" s="63"/>
      <c r="H33" s="75"/>
      <c r="I33" s="74"/>
      <c r="J33" s="73"/>
      <c r="K33" s="2"/>
      <c r="L33" s="2"/>
      <c r="M33" s="2"/>
      <c r="N33" s="2"/>
      <c r="O33" s="2"/>
      <c r="P33" s="2"/>
      <c r="Q33" s="5"/>
      <c r="R33" s="67"/>
    </row>
    <row r="34" spans="1:18" x14ac:dyDescent="0.25">
      <c r="A34" s="38"/>
      <c r="B34" s="2"/>
      <c r="C34" s="2"/>
      <c r="D34" s="2"/>
      <c r="E34" s="2"/>
      <c r="F34" s="5"/>
      <c r="G34" s="63"/>
      <c r="H34" s="63"/>
      <c r="I34" s="63"/>
      <c r="J34" s="63"/>
      <c r="K34" s="63"/>
      <c r="L34" s="6"/>
      <c r="M34" s="2"/>
      <c r="N34" s="2"/>
      <c r="O34" s="2"/>
      <c r="P34" s="2"/>
      <c r="Q34" s="5"/>
      <c r="R34" s="67"/>
    </row>
    <row r="35" spans="1:18" x14ac:dyDescent="0.25">
      <c r="A35" s="38"/>
      <c r="B35" s="2"/>
      <c r="C35" s="2"/>
      <c r="D35" s="2"/>
      <c r="E35" s="2"/>
      <c r="F35" s="2"/>
      <c r="G35" s="76"/>
      <c r="H35" s="76"/>
      <c r="I35" s="76"/>
      <c r="J35" s="76"/>
      <c r="K35" s="76"/>
      <c r="L35" s="2"/>
      <c r="M35" s="2"/>
      <c r="N35" s="2"/>
      <c r="O35" s="2"/>
      <c r="P35" s="2"/>
      <c r="Q35" s="5"/>
      <c r="R35" s="67"/>
    </row>
    <row r="36" spans="1:18" x14ac:dyDescent="0.25">
      <c r="A36" s="3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5"/>
      <c r="R36" s="67"/>
    </row>
    <row r="37" spans="1:18" x14ac:dyDescent="0.25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66"/>
      <c r="R37" s="67"/>
    </row>
  </sheetData>
  <mergeCells count="16">
    <mergeCell ref="B20:D21"/>
    <mergeCell ref="M28:O28"/>
    <mergeCell ref="B28:D28"/>
    <mergeCell ref="L29:Q29"/>
    <mergeCell ref="B12:D12"/>
    <mergeCell ref="M12:O12"/>
    <mergeCell ref="B13:D13"/>
    <mergeCell ref="B14:D14"/>
    <mergeCell ref="B15:D15"/>
    <mergeCell ref="B11:D11"/>
    <mergeCell ref="M11:O11"/>
    <mergeCell ref="M6:O6"/>
    <mergeCell ref="M7:O7"/>
    <mergeCell ref="B9:D9"/>
    <mergeCell ref="M9:O9"/>
    <mergeCell ref="B10:D10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lokale EEG - Netz NÖ</vt:lpstr>
      <vt:lpstr>regionale EEG NE 7 - Netz NÖ</vt:lpstr>
      <vt:lpstr>regionale EEG NE 5 - Netz NÖ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Bauer</dc:creator>
  <cp:lastModifiedBy>Andreas Bauer</cp:lastModifiedBy>
  <dcterms:created xsi:type="dcterms:W3CDTF">2015-06-05T18:19:34Z</dcterms:created>
  <dcterms:modified xsi:type="dcterms:W3CDTF">2025-09-08T07:44:00Z</dcterms:modified>
</cp:coreProperties>
</file>